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3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truções" sheetId="1" state="visible" r:id="rId3"/>
    <sheet name="Ambiente e Fixação de Objetivos" sheetId="2" state="visible" r:id="rId4"/>
    <sheet name="Mapa de Riscos" sheetId="3" state="visible" r:id="rId5"/>
    <sheet name="Cálculo do Risco Inerente" sheetId="4" state="visible" r:id="rId6"/>
    <sheet name="Cálculo do Risco Residual" sheetId="5" state="visible" r:id="rId7"/>
    <sheet name="Plano de Ação" sheetId="6" state="visible" r:id="rId8"/>
    <sheet name="NR - Resposta a Risco" sheetId="7" state="visible" r:id="rId9"/>
    <sheet name="Probabilidade" sheetId="8" state="visible" r:id="rId10"/>
    <sheet name="Impacto - Fatores de Análise" sheetId="9" state="visible" r:id="rId11"/>
    <sheet name="Plan1" sheetId="10" state="hidden" r:id="rId12"/>
    <sheet name="Sobre" sheetId="11" state="hidden" r:id="rId13"/>
    <sheet name="MapXConst.Controles" sheetId="12" state="hidden" r:id="rId14"/>
  </sheets>
  <definedNames>
    <definedName function="false" hidden="false" name="Status" vbProcedure="false">'Plano de Ação'!$Q$15:$Q$17</definedName>
    <definedName function="false" hidden="true" localSheetId="2" name="Z_2DBB1777_3400_47E9_BA4F_DF33B1E9CB70_.wvu.Cols" vbProcedure="false">'mapa de riscos'!#ref!</definedName>
    <definedName function="false" hidden="true" localSheetId="2" name="Z_2DBB1777_3400_47E9_BA4F_DF33B1E9CB70_.wvu.Rows" vbProcedure="false">'mapa de riscos'!#ref!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6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Q13" authorId="0">
      <text>
        <r>
          <rPr>
            <sz val="10"/>
            <rFont val="Arial"/>
            <family val="2"/>
          </rPr>
          <t xml:space="preserve">Illana Pinheiro Bezerra:
</t>
        </r>
        <r>
          <rPr>
            <sz val="9"/>
            <color rgb="FF000000"/>
            <rFont val="Segoe UI"/>
            <family val="2"/>
            <charset val="1"/>
          </rPr>
          <t xml:space="preserve">Se atividade em dia: situação = verde.
Se atividade atrasada:
1. Concluida = verde
2. Em andamento(atrasada, porém em andamento) = amarela
3. Atrasada(não iniciada ou paralisada) = vermelha
</t>
        </r>
      </text>
    </comment>
  </commentList>
</comments>
</file>

<file path=xl/sharedStrings.xml><?xml version="1.0" encoding="utf-8"?>
<sst xmlns="http://schemas.openxmlformats.org/spreadsheetml/2006/main" count="677" uniqueCount="323">
  <si>
    <r>
      <rPr>
        <b val="true"/>
        <sz val="10"/>
        <rFont val="Arial"/>
        <family val="2"/>
        <charset val="1"/>
      </rPr>
      <t xml:space="preserve">1.</t>
    </r>
    <r>
      <rPr>
        <sz val="10"/>
        <rFont val="Arial"/>
        <family val="2"/>
        <charset val="1"/>
      </rPr>
      <t xml:space="preserve"> Inicialmente, preencha</t>
    </r>
    <r>
      <rPr>
        <b val="true"/>
        <sz val="10"/>
        <rFont val="Arial"/>
        <family val="2"/>
        <charset val="1"/>
      </rPr>
      <t xml:space="preserve"> a aba Ambiente e Fixação de Objetivos.</t>
    </r>
  </si>
  <si>
    <r>
      <rPr>
        <b val="true"/>
        <sz val="10"/>
        <rFont val="Arial"/>
        <family val="2"/>
        <charset val="1"/>
      </rPr>
      <t xml:space="preserve">2. Na aba Mapa de Riscos</t>
    </r>
    <r>
      <rPr>
        <sz val="10"/>
        <rFont val="Arial"/>
        <family val="2"/>
        <charset val="1"/>
      </rPr>
      <t xml:space="preserve">, preencha os seguintes campos:  
    a. subprocesso/atividade
    b. evento de Risco
    c. causas
    d. efeitos/consequências
    e.categoria de risco
A coluna natureza do risco é preenchida automaticamente de acordo com a categoria do risco selecionada</t>
    </r>
  </si>
  <si>
    <r>
      <rPr>
        <b val="true"/>
        <sz val="10"/>
        <rFont val="Arial"/>
        <family val="2"/>
        <charset val="1"/>
      </rPr>
      <t xml:space="preserve">3. Na aba Cálculo do Risco Inerente</t>
    </r>
    <r>
      <rPr>
        <sz val="10"/>
        <rFont val="Arial"/>
        <family val="2"/>
        <charset val="1"/>
      </rPr>
      <t xml:space="preserve">, faça a análise ( valores entre 1 e 5) quanto à probabilidade e quanto a cada quesito do impacto (esforço da gestão, regulação, reputação, negócios/serviços à sociedade, intervenção hierárquica e valor orçamentário). </t>
    </r>
    <r>
      <rPr>
        <b val="true"/>
        <sz val="10"/>
        <color rgb="FFFF0000"/>
        <rFont val="Arial"/>
        <family val="2"/>
        <charset val="1"/>
      </rPr>
      <t xml:space="preserve">Use</t>
    </r>
    <r>
      <rPr>
        <sz val="10"/>
        <color rgb="FFFF0000"/>
        <rFont val="Arial"/>
        <family val="2"/>
        <charset val="1"/>
      </rPr>
      <t xml:space="preserve"> </t>
    </r>
    <r>
      <rPr>
        <b val="true"/>
        <sz val="10"/>
        <color rgb="FFFF0000"/>
        <rFont val="Arial"/>
        <family val="2"/>
        <charset val="1"/>
      </rPr>
      <t xml:space="preserve">a</t>
    </r>
    <r>
      <rPr>
        <sz val="10"/>
        <color rgb="FFFF0000"/>
        <rFont val="Arial"/>
        <family val="2"/>
        <charset val="1"/>
      </rPr>
      <t xml:space="preserve"> </t>
    </r>
    <r>
      <rPr>
        <b val="true"/>
        <sz val="10"/>
        <color rgb="FFFF0000"/>
        <rFont val="Arial"/>
        <family val="2"/>
        <charset val="1"/>
      </rPr>
      <t xml:space="preserve">aba Impacto - Fatores de análise para identificar qual o peso que melhor se adequa a cada dimensão do impacto. </t>
    </r>
    <r>
      <rPr>
        <sz val="10"/>
        <rFont val="Arial"/>
        <family val="2"/>
        <charset val="1"/>
      </rPr>
      <t xml:space="preserve">Proceda com a avaliação de todos os eventos de risco. Caso entenda que alguma dimensão do impacto não cabe ser analisado no âmbito do processo, pode-se colocar valor 0 (zero), desde que seja feito na coluna inteira, para todos os eventos de risco identificados. </t>
    </r>
  </si>
  <si>
    <r>
      <rPr>
        <b val="true"/>
        <sz val="10"/>
        <rFont val="Arial"/>
        <family val="2"/>
        <charset val="1"/>
      </rPr>
      <t xml:space="preserve">4</t>
    </r>
    <r>
      <rPr>
        <sz val="10"/>
        <rFont val="Arial"/>
        <family val="2"/>
        <charset val="1"/>
      </rPr>
      <t xml:space="preserve">. Volte para a </t>
    </r>
    <r>
      <rPr>
        <b val="true"/>
        <sz val="10"/>
        <rFont val="Arial"/>
        <family val="2"/>
        <charset val="1"/>
      </rPr>
      <t xml:space="preserve">aba Mapa de Riscos, </t>
    </r>
    <r>
      <rPr>
        <sz val="10"/>
        <rFont val="Arial"/>
        <family val="2"/>
        <charset val="1"/>
      </rPr>
      <t xml:space="preserve">observe que as colunas do Risco Inerente estarão preenchidas. Nessa mesma aba, faça a Identificação dos controle existentes (descrição do controle atual, avaliação quanto ao desenho do controle e quanto à operação)</t>
    </r>
  </si>
  <si>
    <r>
      <rPr>
        <b val="true"/>
        <sz val="10"/>
        <rFont val="Arial"/>
        <family val="2"/>
        <charset val="1"/>
      </rPr>
      <t xml:space="preserve">5. Na aba Cálculo do Risco Residual,</t>
    </r>
    <r>
      <rPr>
        <sz val="10"/>
        <rFont val="Arial"/>
        <family val="2"/>
        <charset val="1"/>
      </rPr>
      <t xml:space="preserve"> faça a avaliação do risco residual quanto à probabilidade e ao impacto (semelhante ao que foi feito para o risco inerente) considerando os controles existentes para todos os eventos de risco identificado. Volte na aba Mapa de Riscos e perceba que as colunas do Risco Residual estarão preenchidas.</t>
    </r>
  </si>
  <si>
    <r>
      <rPr>
        <b val="true"/>
        <sz val="10"/>
        <rFont val="Arial"/>
        <family val="2"/>
        <charset val="1"/>
      </rPr>
      <t xml:space="preserve">6. Na aba Mapa de Riscos, </t>
    </r>
    <r>
      <rPr>
        <sz val="10"/>
        <rFont val="Arial"/>
        <family val="2"/>
        <charset val="1"/>
      </rPr>
      <t xml:space="preserve">defina a</t>
    </r>
    <r>
      <rPr>
        <b val="true"/>
        <sz val="10"/>
        <rFont val="Arial"/>
        <family val="2"/>
        <charset val="1"/>
      </rPr>
      <t xml:space="preserve"> Possível Resposta </t>
    </r>
    <r>
      <rPr>
        <sz val="10"/>
        <rFont val="Arial"/>
        <family val="2"/>
        <charset val="1"/>
      </rPr>
      <t xml:space="preserve">para cada evento de risco. Ao definir a resposta, reflita no custo-benefício dos controles/ações que poderão ser implementados / melhorados.</t>
    </r>
  </si>
  <si>
    <r>
      <rPr>
        <b val="true"/>
        <sz val="10"/>
        <rFont val="Arial"/>
        <family val="2"/>
        <charset val="1"/>
      </rPr>
      <t xml:space="preserve">7. Na aba Plano de Ação, </t>
    </r>
    <r>
      <rPr>
        <sz val="10"/>
        <rFont val="Arial"/>
        <family val="2"/>
        <charset val="1"/>
      </rPr>
      <t xml:space="preserve">defina o controle proposto / ação proposta, tipo, objetivo, responsável, como será implementado, intervenientes, data inicio e data de conclusão. Volte na aba Mapa de Riscos e observe as colunas referentes aos Controles Propostos / Ações Propostas estão preenchidas.</t>
    </r>
  </si>
  <si>
    <t xml:space="preserve">Formulário de Levantamento de Informações sobre Ambiente e sobre a Fixação de Objetivos</t>
  </si>
  <si>
    <t xml:space="preserve">Órgão / Unidade</t>
  </si>
  <si>
    <t xml:space="preserve">Diretoria / Coordenação</t>
  </si>
  <si>
    <t xml:space="preserve">Informações sobre o Ambiente Interno - existência de: </t>
  </si>
  <si>
    <t xml:space="preserve">Sim </t>
  </si>
  <si>
    <t xml:space="preserve">Não</t>
  </si>
  <si>
    <t xml:space="preserve">Código de Ética / Normas de Conduta</t>
  </si>
  <si>
    <t xml:space="preserve">Estrutura Organizacional </t>
  </si>
  <si>
    <t xml:space="preserve">Política de Recursos Humanos (compromisso com a competência e desenvolvimento)</t>
  </si>
  <si>
    <t xml:space="preserve">Atribuição de Alçadas e Responsabilidades</t>
  </si>
  <si>
    <t xml:space="preserve">Normas Internas</t>
  </si>
  <si>
    <t xml:space="preserve">Informações sobre a Fixação de Objetivos - existência de: </t>
  </si>
  <si>
    <t xml:space="preserve">Missão</t>
  </si>
  <si>
    <t xml:space="preserve">Visão</t>
  </si>
  <si>
    <t xml:space="preserve">Objetivos</t>
  </si>
  <si>
    <t xml:space="preserve">Informações sobre o Macroprocesso/Processo</t>
  </si>
  <si>
    <t xml:space="preserve">Macroprocesso</t>
  </si>
  <si>
    <t xml:space="preserve">Processo</t>
  </si>
  <si>
    <t xml:space="preserve">Objetivo do Macroprocesso / Processo</t>
  </si>
  <si>
    <t xml:space="preserve">Leis e Regulamentos:</t>
  </si>
  <si>
    <t xml:space="preserve">Sistemas:</t>
  </si>
  <si>
    <t xml:space="preserve">Análise de SWOT</t>
  </si>
  <si>
    <t xml:space="preserve">A análise de SWOT é realizada com foco no macroprocesso/processo e visa obter informações para apoiar a identificação de eventos de riscos, bem como escolher as ações mais adequadas para assegurar o alcance dos objetivos do macroprocesso/processo, da unidade e do MP.</t>
  </si>
  <si>
    <t xml:space="preserve">Análise do Ambiente Interno</t>
  </si>
  <si>
    <t xml:space="preserve">Forças
(Pontos Fortes)</t>
  </si>
  <si>
    <t xml:space="preserve">Fraquezas
(Pontos Fracos)</t>
  </si>
  <si>
    <t xml:space="preserve">Análise do Ambiente Externo</t>
  </si>
  <si>
    <t xml:space="preserve">Oportunidades
(Pontos Fortes)</t>
  </si>
  <si>
    <t xml:space="preserve">Ameaças
(Pontos Fracos)</t>
  </si>
  <si>
    <t xml:space="preserve">Mapa de Riscos</t>
  </si>
  <si>
    <t xml:space="preserve">Órgão/Unidade:  </t>
  </si>
  <si>
    <t xml:space="preserve">Diretoria/Coordenação:</t>
  </si>
  <si>
    <t xml:space="preserve">Macroprocesso: </t>
  </si>
  <si>
    <t xml:space="preserve">Processo:</t>
  </si>
  <si>
    <t xml:space="preserve">Objetivo do Processo:</t>
  </si>
  <si>
    <t xml:space="preserve">Gestor Responsável pelo Processo:</t>
  </si>
  <si>
    <t xml:space="preserve">xxx1</t>
  </si>
  <si>
    <t xml:space="preserve">Responsável (eis) pela Análise:</t>
  </si>
  <si>
    <t xml:space="preserve">xx2</t>
  </si>
  <si>
    <t xml:space="preserve">Período da Análise: </t>
  </si>
  <si>
    <t xml:space="preserve">xxx</t>
  </si>
  <si>
    <t xml:space="preserve">Mapeamento de Risco</t>
  </si>
  <si>
    <t xml:space="preserve">Subprocesso / Atividade</t>
  </si>
  <si>
    <t xml:space="preserve">Identificação de Eventos de Riscos</t>
  </si>
  <si>
    <t xml:space="preserve">Avaliação do Riscos</t>
  </si>
  <si>
    <t xml:space="preserve">Resposta a Risco</t>
  </si>
  <si>
    <t xml:space="preserve">Eventos de Risco</t>
  </si>
  <si>
    <t xml:space="preserve">Causas</t>
  </si>
  <si>
    <t xml:space="preserve">Efeitos / Consequências</t>
  </si>
  <si>
    <t xml:space="preserve">Categoria do Risco</t>
  </si>
  <si>
    <t xml:space="preserve">Natureza do Risco orçamentário/financeiro</t>
  </si>
  <si>
    <t xml:space="preserve">Risco Inerente</t>
  </si>
  <si>
    <t xml:space="preserve">Identificação dos Controles Existentes</t>
  </si>
  <si>
    <t xml:space="preserve">Risco Residual</t>
  </si>
  <si>
    <t xml:space="preserve">Possíveis Respostas</t>
  </si>
  <si>
    <t xml:space="preserve">Controles Propostos / Ações Propostas</t>
  </si>
  <si>
    <t xml:space="preserve">P</t>
  </si>
  <si>
    <t xml:space="preserve">I</t>
  </si>
  <si>
    <t xml:space="preserve">NR</t>
  </si>
  <si>
    <t xml:space="preserve">Descrição do Controle Atual</t>
  </si>
  <si>
    <t xml:space="preserve">Avaliação quanto ao Desenho do Controle</t>
  </si>
  <si>
    <t xml:space="preserve">Avaliação quanto a Operação do Controle</t>
  </si>
  <si>
    <t xml:space="preserve">Tipo </t>
  </si>
  <si>
    <t xml:space="preserve">Descrição</t>
  </si>
  <si>
    <t xml:space="preserve">Data do Início</t>
  </si>
  <si>
    <t xml:space="preserve">Data da Conclusão</t>
  </si>
  <si>
    <t xml:space="preserve">Status</t>
  </si>
  <si>
    <t xml:space="preserve">Situação</t>
  </si>
  <si>
    <t xml:space="preserve">Subprocesso/ Atividade 1</t>
  </si>
  <si>
    <t xml:space="preserve">Evento 1</t>
  </si>
  <si>
    <t xml:space="preserve">1. 
2.
n.</t>
  </si>
  <si>
    <t xml:space="preserve">1.
2.
n.</t>
  </si>
  <si>
    <t xml:space="preserve">(1)    Não há sistema de Controle;</t>
  </si>
  <si>
    <t xml:space="preserve">(1)     Não há procedimentos de controle; </t>
  </si>
  <si>
    <t xml:space="preserve">Evento 2 </t>
  </si>
  <si>
    <t xml:space="preserve">Evento 3</t>
  </si>
  <si>
    <t xml:space="preserve">Subprocesso/ Atividade 2</t>
  </si>
  <si>
    <t xml:space="preserve">Evento 2</t>
  </si>
  <si>
    <t xml:space="preserve">Subprocesso/ Atividade 3</t>
  </si>
  <si>
    <t xml:space="preserve">Subprocesso/ Atividade 4</t>
  </si>
  <si>
    <t xml:space="preserve">Subprocesso / Atividade 5</t>
  </si>
  <si>
    <t xml:space="preserve">Subprocesso / Atividade 6</t>
  </si>
  <si>
    <t xml:space="preserve">Evento 1 teste</t>
  </si>
  <si>
    <t xml:space="preserve">Subprocesso / Atividade 7</t>
  </si>
  <si>
    <t xml:space="preserve">Evento 1 teste </t>
  </si>
  <si>
    <t xml:space="preserve">Subprocesso/ Atividade 8</t>
  </si>
  <si>
    <t xml:space="preserve">Subprocesso/ Atividade 9</t>
  </si>
  <si>
    <t xml:space="preserve">Subprocesso/ Atividade 10</t>
  </si>
  <si>
    <t xml:space="preserve">Subprocesso/ Atividade 11</t>
  </si>
  <si>
    <t xml:space="preserve">Subprocesso/ Atividade 12</t>
  </si>
  <si>
    <t xml:space="preserve">Subprocesso/ Atividade 13</t>
  </si>
  <si>
    <t xml:space="preserve">Legenda - Risco Inerente</t>
  </si>
  <si>
    <t xml:space="preserve">Nível de Risco</t>
  </si>
  <si>
    <t xml:space="preserve">I - Impacto</t>
  </si>
  <si>
    <t xml:space="preserve">Risco Crítico</t>
  </si>
  <si>
    <t xml:space="preserve">Evitar</t>
  </si>
  <si>
    <t xml:space="preserve">P - Probabilidade</t>
  </si>
  <si>
    <t xml:space="preserve">Risco Alto</t>
  </si>
  <si>
    <t xml:space="preserve">Reduzir</t>
  </si>
  <si>
    <t xml:space="preserve">LEGENDA:</t>
  </si>
  <si>
    <t xml:space="preserve">NR - Nível de Risco</t>
  </si>
  <si>
    <t xml:space="preserve">Risco Moderado</t>
  </si>
  <si>
    <t xml:space="preserve">Compartilhar / Transferir</t>
  </si>
  <si>
    <t xml:space="preserve">Categoria de Risco</t>
  </si>
  <si>
    <t xml:space="preserve">Risco Pequeno</t>
  </si>
  <si>
    <t xml:space="preserve">Aceitar</t>
  </si>
  <si>
    <r>
      <rPr>
        <b val="true"/>
        <sz val="10"/>
        <rFont val="Arial"/>
        <family val="2"/>
        <charset val="1"/>
      </rPr>
      <t xml:space="preserve">Estratégico</t>
    </r>
    <r>
      <rPr>
        <sz val="10"/>
        <rFont val="Arial"/>
        <family val="2"/>
        <charset val="1"/>
      </rPr>
      <t xml:space="preserve">: eventos que possam impactar na missão, nas metas ou nos objetivos estratégicos da unidade/órgão,</t>
    </r>
  </si>
  <si>
    <r>
      <rPr>
        <b val="true"/>
        <sz val="10"/>
        <rFont val="Arial"/>
        <family val="2"/>
        <charset val="1"/>
      </rPr>
      <t xml:space="preserve">Operacional:</t>
    </r>
    <r>
      <rPr>
        <sz val="10"/>
        <rFont val="Arial"/>
        <family val="2"/>
        <charset val="1"/>
      </rPr>
      <t xml:space="preserve"> eventos que podem comprometer as atividades da unidade, normalmente associados a falhas, deficiência ou inadequação de processos internos, pessoas, infraestrutura e sistemas, afetando o esforço da gestão quanto à eficácia e a eficiência dos processos organizacionais.</t>
    </r>
  </si>
  <si>
    <r>
      <rPr>
        <b val="true"/>
        <sz val="10"/>
        <rFont val="Arial"/>
        <family val="2"/>
        <charset val="1"/>
      </rPr>
      <t xml:space="preserve">Orçamentário:</t>
    </r>
    <r>
      <rPr>
        <sz val="10"/>
        <rFont val="Arial"/>
        <family val="2"/>
        <charset val="1"/>
      </rPr>
      <t xml:space="preserve"> eventos que podem comprometer a capacidade do MP de contar com os recursos orçamentários necessários à realização de suas atividades, ou eventos que possam comprometer a própria execução orçamentária</t>
    </r>
  </si>
  <si>
    <t xml:space="preserve">Categoria de Risco - Lista Suspensa</t>
  </si>
  <si>
    <r>
      <rPr>
        <b val="true"/>
        <sz val="10"/>
        <rFont val="Arial"/>
        <family val="2"/>
        <charset val="1"/>
      </rPr>
      <t xml:space="preserve">Reputação:</t>
    </r>
    <r>
      <rPr>
        <sz val="10"/>
        <rFont val="Arial"/>
        <family val="2"/>
        <charset val="1"/>
      </rPr>
      <t xml:space="preserve"> eventos que podem comprometer a confiança da sociedade em relação à capacidade do MP em cumprir sua missão institucional, interferem diretamente na imagem do órgão</t>
    </r>
  </si>
  <si>
    <t xml:space="preserve">Estratégico</t>
  </si>
  <si>
    <r>
      <rPr>
        <b val="true"/>
        <sz val="10"/>
        <rFont val="Arial"/>
        <family val="2"/>
        <charset val="1"/>
      </rPr>
      <t xml:space="preserve">Integridade:</t>
    </r>
    <r>
      <rPr>
        <sz val="10"/>
        <rFont val="Arial"/>
        <family val="2"/>
        <charset val="1"/>
      </rPr>
      <t xml:space="preserve"> eventos que podem afetar a probidade da gestão dos recursos públicos e das atividades da organização, causados pela falta de honestidade e desvios éticos</t>
    </r>
  </si>
  <si>
    <t xml:space="preserve">Operacional</t>
  </si>
  <si>
    <r>
      <rPr>
        <b val="true"/>
        <sz val="10"/>
        <rFont val="Arial"/>
        <family val="2"/>
        <charset val="1"/>
      </rPr>
      <t xml:space="preserve">Fiscal:</t>
    </r>
    <r>
      <rPr>
        <sz val="10"/>
        <rFont val="Arial"/>
        <family val="2"/>
        <charset val="1"/>
      </rPr>
      <t xml:space="preserve"> eventos que podem afetar negativamente o equilíbrio das contas públicas.</t>
    </r>
  </si>
  <si>
    <t xml:space="preserve">Orçamentário</t>
  </si>
  <si>
    <r>
      <rPr>
        <b val="true"/>
        <sz val="10"/>
        <rFont val="Arial"/>
        <family val="2"/>
        <charset val="1"/>
      </rPr>
      <t xml:space="preserve">Conformidade:</t>
    </r>
    <r>
      <rPr>
        <sz val="10"/>
        <rFont val="Arial"/>
        <family val="2"/>
        <charset val="1"/>
      </rPr>
      <t xml:space="preserve"> eventos que podem afetar o cumprimento de leis e regulamentos aplicáveis.</t>
    </r>
  </si>
  <si>
    <t xml:space="preserve">Reputação</t>
  </si>
  <si>
    <t xml:space="preserve">Integridade</t>
  </si>
  <si>
    <t xml:space="preserve">Natureza do Risco</t>
  </si>
  <si>
    <t xml:space="preserve">Fiscal</t>
  </si>
  <si>
    <t xml:space="preserve">Orçamentário Financeiro</t>
  </si>
  <si>
    <t xml:space="preserve">Conformidade</t>
  </si>
  <si>
    <t xml:space="preserve">Não Orçamentário Financeiro</t>
  </si>
  <si>
    <t xml:space="preserve">Avaliação dos Controles Existentes</t>
  </si>
  <si>
    <t xml:space="preserve">a. Quanto ao Desenho</t>
  </si>
  <si>
    <t xml:space="preserve">(2)    Há procedimentos de controles, mas não  são adequados e nem estão formalizados;
</t>
  </si>
  <si>
    <t xml:space="preserve">(3)    Há procedimentos de controles formalizados, mas não estão adequados (insuficientes); </t>
  </si>
  <si>
    <t xml:space="preserve">(4)    Há procedimentos de controles adequados (suficientes), mas não estão formalizados;   </t>
  </si>
  <si>
    <t xml:space="preserve">(5)    Há procedimentos de controles adequados (suficientes) e formalizados.
</t>
  </si>
  <si>
    <t xml:space="preserve">b. Quanto a Operação</t>
  </si>
  <si>
    <t xml:space="preserve">(2)     Há procedimentos de controle, mas não são executados;</t>
  </si>
  <si>
    <t xml:space="preserve">(3)     Os procedimentos de controle estão sendo parcialmente executados;</t>
  </si>
  <si>
    <t xml:space="preserve">(4)     Os procedimentos de controle são executados, mas sem evidência de sua realização;  </t>
  </si>
  <si>
    <t xml:space="preserve">(5)     Procedimentos de controle são executados e com evidência de sua realização.</t>
  </si>
  <si>
    <t xml:space="preserve">Matriz de Riscos </t>
  </si>
  <si>
    <t xml:space="preserve">Macroprocesso / Processo</t>
  </si>
  <si>
    <t xml:space="preserve">Probabilidade - Frequência Observada/Esperada</t>
  </si>
  <si>
    <t xml:space="preserve">Impacto - Fatores de Análise </t>
  </si>
  <si>
    <t xml:space="preserve">Eventos de Riscos</t>
  </si>
  <si>
    <t xml:space="preserve">Frequência Prevista</t>
  </si>
  <si>
    <t xml:space="preserve">Aspectos Avaliativos</t>
  </si>
  <si>
    <t xml:space="preserve">Peso</t>
  </si>
  <si>
    <t xml:space="preserve">Aspectos Avaliativos </t>
  </si>
  <si>
    <t xml:space="preserve">Evento pode ocorrer apenas em circunstâncias excepcionais</t>
  </si>
  <si>
    <r>
      <rPr>
        <sz val="10"/>
        <color theme="3" tint="-0.5"/>
        <rFont val="Arial"/>
        <family val="2"/>
        <charset val="1"/>
      </rPr>
      <t xml:space="preserve">Evento </t>
    </r>
    <r>
      <rPr>
        <b val="true"/>
        <sz val="10"/>
        <color theme="3" tint="-0.5"/>
        <rFont val="Arial"/>
        <family val="2"/>
        <charset val="1"/>
      </rPr>
      <t xml:space="preserve">pode</t>
    </r>
    <r>
      <rPr>
        <sz val="10"/>
        <color theme="3" tint="-0.5"/>
        <rFont val="Arial"/>
        <family val="2"/>
        <charset val="1"/>
      </rPr>
      <t xml:space="preserve"> ocorrer em algum momento</t>
    </r>
  </si>
  <si>
    <r>
      <rPr>
        <sz val="10"/>
        <color theme="3" tint="-0.5"/>
        <rFont val="Arial"/>
        <family val="2"/>
        <charset val="1"/>
      </rPr>
      <t xml:space="preserve">Evento </t>
    </r>
    <r>
      <rPr>
        <b val="true"/>
        <sz val="10"/>
        <color theme="3" tint="-0.5"/>
        <rFont val="Arial"/>
        <family val="2"/>
        <charset val="1"/>
      </rPr>
      <t xml:space="preserve">deve</t>
    </r>
    <r>
      <rPr>
        <sz val="10"/>
        <color theme="3" tint="-0.5"/>
        <rFont val="Arial"/>
        <family val="2"/>
        <charset val="1"/>
      </rPr>
      <t xml:space="preserve"> ocorrer em algum momento</t>
    </r>
  </si>
  <si>
    <t xml:space="preserve"> Evento provavelmente ocorra na maioria das circunstâncias</t>
  </si>
  <si>
    <t xml:space="preserve"> Evento esperado que ocorra na maioria das circunstâncias</t>
  </si>
  <si>
    <t xml:space="preserve">Estratégico-Operacional</t>
  </si>
  <si>
    <t xml:space="preserve">Econômico-Financeiro</t>
  </si>
  <si>
    <t xml:space="preserve">Esforço de Gestão</t>
  </si>
  <si>
    <t xml:space="preserve">Regulação</t>
  </si>
  <si>
    <t xml:space="preserve">Negócios/Serviços à Sociedade</t>
  </si>
  <si>
    <t xml:space="preserve">Intervenção Hierárquica</t>
  </si>
  <si>
    <t xml:space="preserve">Valor Orçamentário</t>
  </si>
  <si>
    <t xml:space="preserve">Probabilidade x Impacto</t>
  </si>
  <si>
    <t xml:space="preserve">Pesos</t>
  </si>
  <si>
    <t xml:space="preserve">&lt; 10%</t>
  </si>
  <si>
    <t xml:space="preserve">&gt;=10% &lt;= 30%</t>
  </si>
  <si>
    <t xml:space="preserve">&gt;=30% &lt;= 50%</t>
  </si>
  <si>
    <t xml:space="preserve">&gt;=50% &lt;= 90%</t>
  </si>
  <si>
    <t xml:space="preserve">&gt;90%</t>
  </si>
  <si>
    <t xml:space="preserve">Pesos Atribuídos ao Impacto (Análise Hierárquica de Processo - AHP)</t>
  </si>
  <si>
    <t xml:space="preserve">Muito baixa</t>
  </si>
  <si>
    <t xml:space="preserve">Baixa</t>
  </si>
  <si>
    <t xml:space="preserve">Média</t>
  </si>
  <si>
    <t xml:space="preserve">Alta</t>
  </si>
  <si>
    <t xml:space="preserve">Muito Alta</t>
  </si>
  <si>
    <t xml:space="preserve">Matriz de Riscos</t>
  </si>
  <si>
    <t xml:space="preserve">IMPACTO</t>
  </si>
  <si>
    <t xml:space="preserve">Catastrófico</t>
  </si>
  <si>
    <t xml:space="preserve">Grande</t>
  </si>
  <si>
    <t xml:space="preserve">Moderado</t>
  </si>
  <si>
    <t xml:space="preserve">Pequeno</t>
  </si>
  <si>
    <t xml:space="preserve">Insignificante</t>
  </si>
  <si>
    <t xml:space="preserve">Muito Baixa</t>
  </si>
  <si>
    <t xml:space="preserve">PROBABILIDADE</t>
  </si>
  <si>
    <t xml:space="preserve">Escala de Nível de Risco</t>
  </si>
  <si>
    <t xml:space="preserve">Níveis</t>
  </si>
  <si>
    <t xml:space="preserve">Pontuação</t>
  </si>
  <si>
    <t xml:space="preserve">RC - Risco Crítico</t>
  </si>
  <si>
    <t xml:space="preserve"> 13 a 25</t>
  </si>
  <si>
    <t xml:space="preserve">RA - Risco Alto</t>
  </si>
  <si>
    <t xml:space="preserve">  7 a 12</t>
  </si>
  <si>
    <t xml:space="preserve">RM - Risco Moderado</t>
  </si>
  <si>
    <t xml:space="preserve"> 4 a 6</t>
  </si>
  <si>
    <t xml:space="preserve">RP - Risco Pequeno</t>
  </si>
  <si>
    <t xml:space="preserve"> 1 a 3</t>
  </si>
  <si>
    <t xml:space="preserve">Frequência Previstas</t>
  </si>
  <si>
    <t xml:space="preserve"> Probabilidade x Impacto</t>
  </si>
  <si>
    <t xml:space="preserve">Muito alta</t>
  </si>
  <si>
    <t xml:space="preserve">13 a 25</t>
  </si>
  <si>
    <t xml:space="preserve">7 a 12</t>
  </si>
  <si>
    <t xml:space="preserve">4 a 6</t>
  </si>
  <si>
    <t xml:space="preserve">1 a 3</t>
  </si>
  <si>
    <t xml:space="preserve">Plano de Implementação de Controles</t>
  </si>
  <si>
    <t xml:space="preserve">Tipo de Ação Proposta</t>
  </si>
  <si>
    <t xml:space="preserve">Objetivo da Ação Proposta</t>
  </si>
  <si>
    <t xml:space="preserve">LEGENDA</t>
  </si>
  <si>
    <t xml:space="preserve">Preventiva</t>
  </si>
  <si>
    <t xml:space="preserve">Não iniciado</t>
  </si>
  <si>
    <t xml:space="preserve">Corretiva</t>
  </si>
  <si>
    <t xml:space="preserve">Adotar Controle Novo</t>
  </si>
  <si>
    <t xml:space="preserve">Em andamento</t>
  </si>
  <si>
    <t xml:space="preserve">Compensatório</t>
  </si>
  <si>
    <t xml:space="preserve">Melhorar Controle Existente</t>
  </si>
  <si>
    <t xml:space="preserve">Concluído</t>
  </si>
  <si>
    <t xml:space="preserve">Atrasado</t>
  </si>
  <si>
    <t xml:space="preserve">O que?</t>
  </si>
  <si>
    <t xml:space="preserve">Onde?</t>
  </si>
  <si>
    <t xml:space="preserve">Quem?</t>
  </si>
  <si>
    <t xml:space="preserve">Como?</t>
  </si>
  <si>
    <t xml:space="preserve">Quando?</t>
  </si>
  <si>
    <t xml:space="preserve">Evento de Risco</t>
  </si>
  <si>
    <t xml:space="preserve">Nível de Risco Residual</t>
  </si>
  <si>
    <t xml:space="preserve">Natureza do Risco orçamentário/financeiro?</t>
  </si>
  <si>
    <t xml:space="preserve">Controle Proposto / Ação Proposta</t>
  </si>
  <si>
    <t xml:space="preserve">Objetivo </t>
  </si>
  <si>
    <t xml:space="preserve">Área Responsável pela Implementação</t>
  </si>
  <si>
    <t xml:space="preserve">Responsável  Implementação </t>
  </si>
  <si>
    <t xml:space="preserve">Como será Implementado</t>
  </si>
  <si>
    <t xml:space="preserve">Intervenientes</t>
  </si>
  <si>
    <t xml:space="preserve">a</t>
  </si>
  <si>
    <t xml:space="preserve">x</t>
  </si>
  <si>
    <t xml:space="preserve">y</t>
  </si>
  <si>
    <t xml:space="preserve">h</t>
  </si>
  <si>
    <t xml:space="preserve">j</t>
  </si>
  <si>
    <t xml:space="preserve">k</t>
  </si>
  <si>
    <t xml:space="preserve">ç</t>
  </si>
  <si>
    <t xml:space="preserve">t</t>
  </si>
  <si>
    <t xml:space="preserve">v</t>
  </si>
  <si>
    <t xml:space="preserve">s</t>
  </si>
  <si>
    <r>
      <rPr>
        <b val="true"/>
        <sz val="12"/>
        <color theme="8" tint="-0.25"/>
        <rFont val="Calibri"/>
        <family val="2"/>
        <charset val="1"/>
      </rPr>
      <t xml:space="preserve">Evitar</t>
    </r>
    <r>
      <rPr>
        <sz val="12"/>
        <color theme="8" tint="-0.25"/>
        <rFont val="Calibri"/>
        <family val="2"/>
        <charset val="1"/>
      </rPr>
      <t xml:space="preserve">: Descontinuar as atividades que geram o risco. Ex. Suspender um produto em uma determinada região.</t>
    </r>
  </si>
  <si>
    <r>
      <rPr>
        <b val="true"/>
        <sz val="12"/>
        <color theme="8" tint="-0.25"/>
        <rFont val="Calibri"/>
        <family val="2"/>
        <charset val="1"/>
      </rPr>
      <t xml:space="preserve">Reduzir:</t>
    </r>
    <r>
      <rPr>
        <sz val="12"/>
        <color theme="8" tint="-0.25"/>
        <rFont val="Calibri"/>
        <family val="2"/>
        <charset val="1"/>
      </rPr>
      <t xml:space="preserve"> Adotar medidas para reduzir a probabilidade e/ou impacto dos riscos.</t>
    </r>
  </si>
  <si>
    <r>
      <rPr>
        <b val="true"/>
        <sz val="12"/>
        <color theme="8" tint="-0.25"/>
        <rFont val="Calibri"/>
        <family val="2"/>
        <charset val="1"/>
      </rPr>
      <t xml:space="preserve">Compartilhar/transferir</t>
    </r>
    <r>
      <rPr>
        <sz val="12"/>
        <color theme="8" tint="-0.25"/>
        <rFont val="Calibri"/>
        <family val="2"/>
        <charset val="1"/>
      </rPr>
      <t xml:space="preserve">: Transferir ou compartilhar parte do risco, reduzindo a probabilidade e/ou impacto. Ex. seguro, transações de hedge ou terceirização da atividade.</t>
    </r>
  </si>
  <si>
    <r>
      <rPr>
        <b val="true"/>
        <sz val="12"/>
        <color theme="8" tint="-0.25"/>
        <rFont val="Calibri"/>
        <family val="2"/>
        <charset val="1"/>
      </rPr>
      <t xml:space="preserve">Aceitar:</t>
    </r>
    <r>
      <rPr>
        <sz val="12"/>
        <color theme="8" tint="-0.25"/>
        <rFont val="Calibri"/>
        <family val="2"/>
        <charset val="1"/>
      </rPr>
      <t xml:space="preserve"> Conviver com o evento de risco mantendo práticas e procedimentos existentes.
</t>
    </r>
  </si>
  <si>
    <t xml:space="preserve">Probabilidade</t>
  </si>
  <si>
    <r>
      <rPr>
        <sz val="10"/>
        <color theme="0"/>
        <rFont val="Arial"/>
        <family val="2"/>
        <charset val="1"/>
      </rPr>
      <t xml:space="preserve">Evento </t>
    </r>
    <r>
      <rPr>
        <b val="true"/>
        <sz val="10"/>
        <color theme="0"/>
        <rFont val="Arial"/>
        <family val="2"/>
        <charset val="1"/>
      </rPr>
      <t xml:space="preserve">pode</t>
    </r>
    <r>
      <rPr>
        <sz val="10"/>
        <color theme="0"/>
        <rFont val="Arial"/>
        <family val="2"/>
        <charset val="1"/>
      </rPr>
      <t xml:space="preserve"> ocorrer em algum momento</t>
    </r>
  </si>
  <si>
    <r>
      <rPr>
        <sz val="10"/>
        <color theme="0"/>
        <rFont val="Arial"/>
        <family val="2"/>
        <charset val="1"/>
      </rPr>
      <t xml:space="preserve">Evento </t>
    </r>
    <r>
      <rPr>
        <b val="true"/>
        <sz val="10"/>
        <color theme="0"/>
        <rFont val="Arial"/>
        <family val="2"/>
        <charset val="1"/>
      </rPr>
      <t xml:space="preserve">deve</t>
    </r>
    <r>
      <rPr>
        <sz val="10"/>
        <color theme="0"/>
        <rFont val="Arial"/>
        <family val="2"/>
        <charset val="1"/>
      </rPr>
      <t xml:space="preserve"> ocorrer em algum momento</t>
    </r>
  </si>
  <si>
    <t xml:space="preserve">Evento esperado que ocorra na maioria das circunstâncias</t>
  </si>
  <si>
    <t xml:space="preserve"> Frequência Observada/Esperada</t>
  </si>
  <si>
    <t xml:space="preserve">Muito baixa (&lt; 10%)</t>
  </si>
  <si>
    <t xml:space="preserve">Baixa (&gt;=10% &lt;= 30%)</t>
  </si>
  <si>
    <t xml:space="preserve">Média (&gt;30% &lt;= 50%)</t>
  </si>
  <si>
    <t xml:space="preserve">Alta (&gt;50% &lt;= 90%)</t>
  </si>
  <si>
    <t xml:space="preserve">Muito alta (&gt;90%)</t>
  </si>
  <si>
    <t xml:space="preserve">Impacto - Fatores para Análise</t>
  </si>
  <si>
    <t xml:space="preserve">Negócios/Serviços    à Sociedade</t>
  </si>
  <si>
    <t xml:space="preserve">Orientações para atribuição de pesos</t>
  </si>
  <si>
    <t xml:space="preserve">Evento com potencial para levar o negócio ou serviço ao colapso</t>
  </si>
  <si>
    <t xml:space="preserve">Determina interrupção das atividades</t>
  </si>
  <si>
    <t xml:space="preserve">Com destaque na mídia nacional e internacional, podendo atingir os objetivos estratégicos e a missão</t>
  </si>
  <si>
    <t xml:space="preserve">Prejudica o alcance da missão do Órgão</t>
  </si>
  <si>
    <t xml:space="preserve">Exigência de Intervenção Direta e Imediata do Governador do Estado, da Casa Civil ou de um Comitê de Crise de alto nível. O risco ameaça a continuidade de serviços essenciais ou a imagem institucional em nível máximo. </t>
  </si>
  <si>
    <t xml:space="preserve">&gt; = 25%</t>
  </si>
  <si>
    <t xml:space="preserve">5-Catastrófico</t>
  </si>
  <si>
    <t xml:space="preserve">Evento crítico, mas que com a devida gestão pode ser suportado
</t>
  </si>
  <si>
    <t xml:space="preserve">Determina ações de caráter pecuniários (multas)</t>
  </si>
  <si>
    <t xml:space="preserve">Com algum destaque na mídia nacional, provocando exposição significativa</t>
  </si>
  <si>
    <t xml:space="preserve">Prejudica o alcance da missão da Unidade</t>
  </si>
  <si>
    <t xml:space="preserve">Exigência de Aprovação Imediata no Gabinete do Secretário de Estado (Titular da Pasta) e Reporte Formal e Urgente ao Comitê de Governança ou Controladoria-Geral do Estado (CGE). </t>
  </si>
  <si>
    <t xml:space="preserve">&gt; = 10% &lt; 25%</t>
  </si>
  <si>
    <t xml:space="preserve">4-Grande</t>
  </si>
  <si>
    <t xml:space="preserve">Evento significativo que pode ser gerenciado em circunstâncias normais</t>
  </si>
  <si>
    <t xml:space="preserve">Determina ações de caráter corretivo</t>
  </si>
  <si>
    <t xml:space="preserve">Pode chegar à mídia provocando a exposição por um curto período de tempo</t>
  </si>
  <si>
    <t xml:space="preserve">Prejudica o alcance dos objetivos estratégicos</t>
  </si>
  <si>
    <t xml:space="preserve">Exigência de Decisão e Aprovação da Subsecretaria (ou equivalente), com necessidade de Comunicação Formal e Monitorada pelo Gabinete do Secretário ou pelo Gestor de Riscos da Pasta. </t>
  </si>
  <si>
    <t xml:space="preserve">&gt; = 3% &lt; 10%</t>
  </si>
  <si>
    <t xml:space="preserve">3-Moderado</t>
  </si>
  <si>
    <t xml:space="preserve">Evento cujas consequências podem ser absorvidas, mas carecem de esforço da gestão para minimizar o impacto</t>
  </si>
  <si>
    <t xml:space="preserve">Determina ações de caráter orientativo</t>
  </si>
  <si>
    <t xml:space="preserve">Tende a limitar-se às partes envolvidas</t>
  </si>
  <si>
    <t xml:space="preserve">Prejudica o alcance das metas do processo</t>
  </si>
  <si>
    <t xml:space="preserve">Exigência de Decisão no Nível de Diretoria ou Chefia de Departamento, seguindo rotinas e alçadas de aprovação padrões, sem necessidade de envolvimento de Gabinete. </t>
  </si>
  <si>
    <t xml:space="preserve">&gt; = 1% &lt; 3%</t>
  </si>
  <si>
    <t xml:space="preserve">2-Pequeno</t>
  </si>
  <si>
    <t xml:space="preserve">Evento cujo impacto pode ser absorvido por meio de atividades normais</t>
  </si>
  <si>
    <t xml:space="preserve">Pouco ou nenhum impacto</t>
  </si>
  <si>
    <t xml:space="preserve">Impacto apenas interno / sem impacto</t>
  </si>
  <si>
    <t xml:space="preserve">Pouco ou nenhum
impacto nas metas </t>
  </si>
  <si>
    <t xml:space="preserve">Resolução imediata e exclusiva pela equipe operacional ou pelo responsável pelo processo (proprietário do risco). Não há necessidade de escalonamento ou registro formal fora do sistema de gestão. </t>
  </si>
  <si>
    <t xml:space="preserve">&lt; 1% </t>
  </si>
  <si>
    <t xml:space="preserve">1-Insignificante</t>
  </si>
  <si>
    <t xml:space="preserve">Mais Explicações:</t>
  </si>
  <si>
    <t xml:space="preserve">Catastrófico </t>
  </si>
  <si>
    <t xml:space="preserve">O problema é tão grave que só a autoridade máxima do estado pode dar a solução política ou administrativa. </t>
  </si>
  <si>
    <t xml:space="preserve">O problema ultrapassa a capacidade de resolução da unidade ou diretoria e requer uma decisão rápida e formal da liderança máxima da Secretaria. </t>
  </si>
  <si>
    <t xml:space="preserve">O problema pode ser resolvido no nível intermediário da gestão, mas requer um monitoramento formal e documentado por ser relevante. </t>
  </si>
  <si>
    <t xml:space="preserve">O risco é gerenciável dentro da estrutura da unidade. O processo decisório é o fluxo de trabalho normal. </t>
  </si>
  <si>
    <t xml:space="preserve">Insignificante </t>
  </si>
  <si>
    <t xml:space="preserve">O impacto é mínimo e a solução está totalmente ao alcance do próprio time executor. </t>
  </si>
  <si>
    <t xml:space="preserve">Versão: 1.1</t>
  </si>
  <si>
    <t xml:space="preserve">Data da criação: 09/03/2017</t>
  </si>
  <si>
    <t xml:space="preserve">Alterações: 10/03/2017</t>
  </si>
  <si>
    <t xml:space="preserve">Versão: 1.3</t>
  </si>
  <si>
    <t xml:space="preserve">Data da criação: 06/04/2017</t>
  </si>
  <si>
    <t xml:space="preserve">Alterações: </t>
  </si>
  <si>
    <t xml:space="preserve">Versão: 1.4</t>
  </si>
  <si>
    <t xml:space="preserve">Data da criação: 18/04/2017</t>
  </si>
  <si>
    <t xml:space="preserve">Alterações: inclusão da aba instruções, alteração do arredondamento para o campo impacto no calculo inerente e residual</t>
  </si>
  <si>
    <t xml:space="preserve">Data 18/05/2017</t>
  </si>
  <si>
    <t xml:space="preserve">Correção da aba Plano de Controles, cores do status</t>
  </si>
  <si>
    <t xml:space="preserve">Data 23/05/2017</t>
  </si>
  <si>
    <t xml:space="preserve">Inclusão da aba Probabilidade</t>
  </si>
  <si>
    <t xml:space="preserve">Versão 1.5</t>
  </si>
  <si>
    <t xml:space="preserve">Data da criação: 06/06/2017</t>
  </si>
  <si>
    <t xml:space="preserve">Alterações: 1. Alteração da aba Plano de Controle para Plano de ação.
2. Alteração da nomenclatura de algumas colunas Controle proposto  --&gt; Controle proposto / ação proposta) 
3. Alteração da nomenclatura dos níveis da probabilidade</t>
  </si>
  <si>
    <t xml:space="preserve">Alteração - 19/06/2017</t>
  </si>
  <si>
    <t xml:space="preserve">Inclusão de um tipo de controle/ação: compensatório.</t>
  </si>
  <si>
    <t xml:space="preserve">Alteração - 28/06/2017</t>
  </si>
  <si>
    <t xml:space="preserve">Exibição do impacto e da probabilidade invertida</t>
  </si>
  <si>
    <t xml:space="preserve">Alteração - 02/05/2018</t>
  </si>
  <si>
    <t xml:space="preserve">Alteração Resposta a Risco</t>
  </si>
  <si>
    <r>
      <rPr>
        <sz val="14"/>
        <rFont val="Calibri"/>
        <family val="2"/>
        <charset val="1"/>
      </rPr>
      <t xml:space="preserve">1)</t>
    </r>
    <r>
      <rPr>
        <sz val="7"/>
        <rFont val="Times New Roman"/>
        <family val="1"/>
        <charset val="1"/>
      </rPr>
      <t xml:space="preserve">    </t>
    </r>
    <r>
      <rPr>
        <sz val="14"/>
        <rFont val="Calibri"/>
        <family val="2"/>
        <charset val="1"/>
      </rPr>
      <t xml:space="preserve">Artefatos de mapeamento e construção de controles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</si>
</sst>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&quot;R$ &quot;* #,##0.00_);_(&quot;R$ &quot;* \(#,##0.00\);_(&quot;R$ &quot;* \-??_);_(@_)"/>
    <numFmt numFmtId="166" formatCode="_-* #,##0.00_-;\-* #,##0.00_-;_-* \-??_-;_-@_-"/>
    <numFmt numFmtId="167" formatCode="General"/>
    <numFmt numFmtId="168" formatCode="0"/>
    <numFmt numFmtId="169" formatCode="0.00"/>
    <numFmt numFmtId="170" formatCode="d/m/yyyy"/>
    <numFmt numFmtId="171" formatCode="_(* #,##0_);_(* \(#,##0\);_(* \-??_);_(@_)"/>
    <numFmt numFmtId="172" formatCode="0%"/>
    <numFmt numFmtId="173" formatCode="#,##0"/>
    <numFmt numFmtId="174" formatCode="0.00%"/>
    <numFmt numFmtId="175" formatCode="_-* #,##0.0_-;\-* #,##0.0_-;_-* \-??_-;_-@_-"/>
    <numFmt numFmtId="176" formatCode="#,##0.00"/>
  </numFmts>
  <fonts count="7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2"/>
      <color theme="0"/>
      <name val="Arial"/>
      <family val="2"/>
      <charset val="1"/>
    </font>
    <font>
      <sz val="10"/>
      <color theme="3" tint="-0.5"/>
      <name val="Arial"/>
      <family val="2"/>
      <charset val="1"/>
    </font>
    <font>
      <b val="true"/>
      <i val="true"/>
      <sz val="10"/>
      <color theme="3" tint="-0.5"/>
      <name val="Arial"/>
      <family val="2"/>
      <charset val="1"/>
    </font>
    <font>
      <b val="true"/>
      <sz val="10"/>
      <color rgb="FF006666"/>
      <name val="Arial"/>
      <family val="2"/>
      <charset val="1"/>
    </font>
    <font>
      <sz val="10"/>
      <color rgb="FF31849B"/>
      <name val="Arial"/>
      <family val="2"/>
      <charset val="1"/>
    </font>
    <font>
      <b val="true"/>
      <sz val="12"/>
      <color theme="3" tint="-0.5"/>
      <name val="Arial"/>
      <family val="2"/>
      <charset val="1"/>
    </font>
    <font>
      <b val="true"/>
      <sz val="11"/>
      <color theme="3" tint="-0.5"/>
      <name val="Arial"/>
      <family val="2"/>
      <charset val="1"/>
    </font>
    <font>
      <b val="true"/>
      <sz val="10"/>
      <color theme="3" tint="-0.5"/>
      <name val="Arial"/>
      <family val="2"/>
      <charset val="1"/>
    </font>
    <font>
      <sz val="10"/>
      <color rgb="FF4F6228"/>
      <name val="Arial"/>
      <family val="2"/>
      <charset val="1"/>
    </font>
    <font>
      <sz val="12"/>
      <name val="Arial"/>
      <family val="2"/>
      <charset val="1"/>
    </font>
    <font>
      <b val="true"/>
      <sz val="16"/>
      <color theme="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theme="0"/>
      <name val="Arial"/>
      <family val="2"/>
      <charset val="1"/>
    </font>
    <font>
      <sz val="20"/>
      <name val="Arial"/>
      <family val="2"/>
      <charset val="1"/>
    </font>
    <font>
      <i val="true"/>
      <sz val="12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u val="single"/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Calibri"/>
      <family val="2"/>
      <charset val="1"/>
    </font>
    <font>
      <b val="true"/>
      <sz val="12"/>
      <name val="Calibri"/>
      <family val="2"/>
      <charset val="1"/>
    </font>
    <font>
      <sz val="11"/>
      <name val="Calibri"/>
      <family val="2"/>
      <charset val="1"/>
    </font>
    <font>
      <sz val="10"/>
      <color theme="3" tint="-0.25"/>
      <name val="Arial"/>
      <family val="2"/>
      <charset val="1"/>
    </font>
    <font>
      <sz val="20"/>
      <color theme="3" tint="-0.25"/>
      <name val="Arial"/>
      <family val="2"/>
      <charset val="1"/>
    </font>
    <font>
      <sz val="16"/>
      <color theme="3" tint="-0.25"/>
      <name val="Arial"/>
      <family val="2"/>
      <charset val="1"/>
    </font>
    <font>
      <b val="true"/>
      <sz val="11"/>
      <color theme="3" tint="-0.25"/>
      <name val="Arial"/>
      <family val="2"/>
      <charset val="1"/>
    </font>
    <font>
      <b val="true"/>
      <sz val="14"/>
      <color theme="0"/>
      <name val="Arial"/>
      <family val="2"/>
      <charset val="1"/>
    </font>
    <font>
      <b val="true"/>
      <sz val="14"/>
      <color theme="3" tint="-0.25"/>
      <name val="Arial"/>
      <family val="2"/>
      <charset val="1"/>
    </font>
    <font>
      <b val="true"/>
      <sz val="12"/>
      <color theme="3" tint="-0.25"/>
      <name val="Arial"/>
      <family val="2"/>
      <charset val="1"/>
    </font>
    <font>
      <b val="true"/>
      <sz val="14"/>
      <color theme="3" tint="-0.5"/>
      <name val="Arial"/>
      <family val="2"/>
      <charset val="1"/>
    </font>
    <font>
      <b val="true"/>
      <sz val="10"/>
      <color theme="8" tint="-0.5"/>
      <name val="Arial"/>
      <family val="2"/>
      <charset val="1"/>
    </font>
    <font>
      <b val="true"/>
      <sz val="10"/>
      <color theme="3" tint="-0.25"/>
      <name val="Arial"/>
      <family val="2"/>
      <charset val="1"/>
    </font>
    <font>
      <b val="true"/>
      <sz val="9"/>
      <color theme="3" tint="-0.25"/>
      <name val="Arial"/>
      <family val="2"/>
      <charset val="1"/>
    </font>
    <font>
      <b val="true"/>
      <sz val="8"/>
      <color theme="3" tint="-0.25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0"/>
      <name val="Arial"/>
      <family val="2"/>
      <charset val="1"/>
    </font>
    <font>
      <b val="true"/>
      <sz val="10"/>
      <color rgb="FFFF3300"/>
      <name val="Arial"/>
      <family val="2"/>
      <charset val="1"/>
    </font>
    <font>
      <b val="true"/>
      <sz val="10"/>
      <color rgb="FFFFFF66"/>
      <name val="Arial"/>
      <family val="2"/>
      <charset val="1"/>
    </font>
    <font>
      <b val="true"/>
      <sz val="10"/>
      <color rgb="FFFFFF00"/>
      <name val="Arial"/>
      <family val="2"/>
      <charset val="1"/>
    </font>
    <font>
      <b val="true"/>
      <sz val="10"/>
      <color rgb="FFFFC000"/>
      <name val="Arial"/>
      <family val="2"/>
      <charset val="1"/>
    </font>
    <font>
      <sz val="12"/>
      <color theme="3" tint="-0.25"/>
      <name val="Arial"/>
      <family val="2"/>
      <charset val="1"/>
    </font>
    <font>
      <b val="true"/>
      <sz val="11"/>
      <color theme="3" tint="-0.25"/>
      <name val="Calibri"/>
      <family val="2"/>
      <charset val="1"/>
    </font>
    <font>
      <b val="true"/>
      <sz val="10"/>
      <color rgb="FFFFFFCC"/>
      <name val="Arial"/>
      <family val="2"/>
      <charset val="1"/>
    </font>
    <font>
      <sz val="11"/>
      <color theme="3" tint="-0.25"/>
      <name val="Calibri"/>
      <family val="2"/>
      <charset val="1"/>
    </font>
    <font>
      <sz val="9"/>
      <color theme="3" tint="-0.25"/>
      <name val="Arial"/>
      <family val="2"/>
      <charset val="1"/>
    </font>
    <font>
      <b val="true"/>
      <sz val="12"/>
      <color theme="0"/>
      <name val="Calibri"/>
      <family val="2"/>
      <charset val="1"/>
    </font>
    <font>
      <sz val="11"/>
      <color theme="3" tint="-0.5"/>
      <name val="Arial"/>
      <family val="2"/>
      <charset val="1"/>
    </font>
    <font>
      <sz val="12"/>
      <name val="Calibri"/>
      <family val="2"/>
      <charset val="1"/>
    </font>
    <font>
      <sz val="10"/>
      <name val="Arial"/>
      <family val="2"/>
    </font>
    <font>
      <sz val="9"/>
      <color rgb="FF000000"/>
      <name val="Segoe UI"/>
      <family val="2"/>
      <charset val="1"/>
    </font>
    <font>
      <b val="true"/>
      <sz val="12"/>
      <color theme="4" tint="-0.5"/>
      <name val="Arial"/>
      <family val="2"/>
      <charset val="1"/>
    </font>
    <font>
      <sz val="10"/>
      <color theme="4" tint="-0.5"/>
      <name val="Arial"/>
      <family val="2"/>
      <charset val="1"/>
    </font>
    <font>
      <b val="true"/>
      <sz val="12"/>
      <color theme="8" tint="-0.25"/>
      <name val="Calibri"/>
      <family val="2"/>
      <charset val="1"/>
    </font>
    <font>
      <sz val="12"/>
      <color theme="8" tint="-0.25"/>
      <name val="Calibri"/>
      <family val="2"/>
      <charset val="1"/>
    </font>
    <font>
      <sz val="12"/>
      <color theme="0"/>
      <name val="Calibri"/>
      <family val="0"/>
    </font>
    <font>
      <sz val="14"/>
      <color theme="0"/>
      <name val="Arial"/>
      <family val="2"/>
      <charset val="1"/>
    </font>
    <font>
      <sz val="14"/>
      <color theme="3" tint="-0.5"/>
      <name val="Arial"/>
      <family val="2"/>
      <charset val="1"/>
    </font>
    <font>
      <sz val="14"/>
      <name val="Calibri"/>
      <family val="2"/>
      <charset val="1"/>
    </font>
    <font>
      <sz val="7"/>
      <name val="Times New Roman"/>
      <family val="1"/>
      <charset val="1"/>
    </font>
  </fonts>
  <fills count="27">
    <fill>
      <patternFill patternType="none"/>
    </fill>
    <fill>
      <patternFill patternType="gray125"/>
    </fill>
    <fill>
      <patternFill patternType="solid">
        <fgColor rgb="FFFF950E"/>
        <bgColor rgb="FFFFC000"/>
      </patternFill>
    </fill>
    <fill>
      <patternFill patternType="solid">
        <fgColor rgb="FF579D1C"/>
        <bgColor rgb="FF669900"/>
      </patternFill>
    </fill>
    <fill>
      <patternFill patternType="solid">
        <fgColor rgb="FFFF420E"/>
        <bgColor rgb="FFFF3300"/>
      </patternFill>
    </fill>
    <fill>
      <patternFill patternType="solid">
        <fgColor rgb="FFFFFF00"/>
        <bgColor rgb="FFFFFF66"/>
      </patternFill>
    </fill>
    <fill>
      <patternFill patternType="solid">
        <fgColor theme="0"/>
        <bgColor rgb="FFF2F2F2"/>
      </patternFill>
    </fill>
    <fill>
      <patternFill patternType="solid">
        <fgColor rgb="FF006666"/>
        <bgColor rgb="FF215968"/>
      </patternFill>
    </fill>
    <fill>
      <patternFill patternType="solid">
        <fgColor theme="6" tint="0.7999"/>
        <bgColor rgb="FFF2F2F2"/>
      </patternFill>
    </fill>
    <fill>
      <patternFill patternType="solid">
        <fgColor theme="6" tint="0.3999"/>
        <bgColor rgb="FFD7E4BD"/>
      </patternFill>
    </fill>
    <fill>
      <patternFill patternType="solid">
        <fgColor theme="6" tint="-0.25"/>
        <bgColor rgb="FF579D1C"/>
      </patternFill>
    </fill>
    <fill>
      <patternFill patternType="solid">
        <fgColor theme="6" tint="0.5999"/>
        <bgColor rgb="FFDDD9C3"/>
      </patternFill>
    </fill>
    <fill>
      <patternFill patternType="solid">
        <fgColor theme="0" tint="-0.15"/>
        <bgColor rgb="FFDDD9C3"/>
      </patternFill>
    </fill>
    <fill>
      <patternFill patternType="solid">
        <fgColor rgb="FF1E4619"/>
        <bgColor rgb="FF004600"/>
      </patternFill>
    </fill>
    <fill>
      <patternFill patternType="solid">
        <fgColor rgb="FF006600"/>
        <bgColor rgb="FF008000"/>
      </patternFill>
    </fill>
    <fill>
      <patternFill patternType="solid">
        <fgColor rgb="FF4B781E"/>
        <bgColor rgb="FF4F6228"/>
      </patternFill>
    </fill>
    <fill>
      <patternFill patternType="solid">
        <fgColor rgb="FF669900"/>
        <bgColor rgb="FF579D1C"/>
      </patternFill>
    </fill>
    <fill>
      <patternFill patternType="solid">
        <fgColor rgb="FF50BE5A"/>
        <bgColor rgb="FF579D1C"/>
      </patternFill>
    </fill>
    <fill>
      <patternFill patternType="solid">
        <fgColor rgb="FF99CC00"/>
        <bgColor rgb="FF8CDC64"/>
      </patternFill>
    </fill>
    <fill>
      <patternFill patternType="solid">
        <fgColor rgb="FF8CDC64"/>
        <bgColor rgb="FFC3D69B"/>
      </patternFill>
    </fill>
    <fill>
      <patternFill patternType="solid">
        <fgColor theme="0" tint="-0.05"/>
        <bgColor rgb="FFEBF1DE"/>
      </patternFill>
    </fill>
    <fill>
      <patternFill patternType="solid">
        <fgColor theme="8" tint="-0.25"/>
        <bgColor rgb="FF31849B"/>
      </patternFill>
    </fill>
    <fill>
      <patternFill patternType="solid">
        <fgColor rgb="FF31869B"/>
        <bgColor rgb="FF31859C"/>
      </patternFill>
    </fill>
    <fill>
      <patternFill patternType="solid">
        <fgColor theme="8" tint="0.7999"/>
        <bgColor rgb="FFEBF1DE"/>
      </patternFill>
    </fill>
    <fill>
      <patternFill patternType="solid">
        <fgColor theme="8" tint="0.3999"/>
        <bgColor rgb="FFB7DEE8"/>
      </patternFill>
    </fill>
    <fill>
      <patternFill patternType="solid">
        <fgColor theme="8" tint="-0.5"/>
        <bgColor rgb="FF1F497D"/>
      </patternFill>
    </fill>
    <fill>
      <patternFill patternType="solid">
        <fgColor theme="8" tint="0.5999"/>
        <bgColor rgb="FFD9D9D9"/>
      </patternFill>
    </fill>
  </fills>
  <borders count="180">
    <border diagonalUp="false" diagonalDown="false">
      <left/>
      <right/>
      <top/>
      <bottom/>
      <diagonal/>
    </border>
    <border diagonalUp="false" diagonalDown="false">
      <left style="thin">
        <color theme="5" tint="0.7999"/>
      </left>
      <right style="thin">
        <color theme="5" tint="0.7999"/>
      </right>
      <top style="thin">
        <color theme="5" tint="0.7999"/>
      </top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thin">
        <color theme="0" tint="-0.15"/>
      </top>
      <bottom style="thin">
        <color theme="0" tint="-0.15"/>
      </bottom>
      <diagonal/>
    </border>
    <border diagonalUp="false" diagonalDown="false">
      <left style="medium"/>
      <right style="thin">
        <color theme="0" tint="-0.15"/>
      </right>
      <top style="thin">
        <color theme="0" tint="-0.15"/>
      </top>
      <bottom/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thin">
        <color theme="0" tint="-0.15"/>
      </left>
      <right style="medium">
        <color theme="0" tint="-0.15"/>
      </right>
      <top style="thin">
        <color theme="0" tint="-0.15"/>
      </top>
      <bottom style="medium">
        <color theme="0"/>
      </bottom>
      <diagonal/>
    </border>
    <border diagonalUp="false" diagonalDown="false">
      <left style="medium">
        <color theme="0" tint="-0.15"/>
      </left>
      <right/>
      <top/>
      <bottom/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 diagonalUp="false" diagonalDown="false">
      <left style="thin">
        <color theme="0" tint="-0.15"/>
      </left>
      <right/>
      <top style="thin">
        <color theme="0" tint="-0.15"/>
      </top>
      <bottom/>
      <diagonal/>
    </border>
    <border diagonalUp="false" diagonalDown="false">
      <left style="medium">
        <color theme="0"/>
      </left>
      <right/>
      <top style="medium">
        <color theme="0"/>
      </top>
      <bottom style="thin">
        <color theme="0" tint="-0.15"/>
      </bottom>
      <diagonal/>
    </border>
    <border diagonalUp="false" diagonalDown="false">
      <left style="medium">
        <color theme="0"/>
      </left>
      <right style="medium">
        <color theme="0"/>
      </right>
      <top style="medium">
        <color theme="0"/>
      </top>
      <bottom style="thin">
        <color theme="0" tint="-0.15"/>
      </bottom>
      <diagonal/>
    </border>
    <border diagonalUp="false" diagonalDown="false">
      <left/>
      <right style="thin">
        <color theme="0" tint="-0.15"/>
      </right>
      <top/>
      <bottom/>
      <diagonal/>
    </border>
    <border diagonalUp="false" diagonalDown="false">
      <left style="thin">
        <color theme="0" tint="-0.15"/>
      </left>
      <right/>
      <top/>
      <bottom/>
      <diagonal/>
    </border>
    <border diagonalUp="false" diagonalDown="false">
      <left style="medium">
        <color theme="0"/>
      </left>
      <right style="thin">
        <color theme="0" tint="-0.15"/>
      </right>
      <top style="thin">
        <color theme="0" tint="-0.15"/>
      </top>
      <bottom style="medium">
        <color theme="0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medium">
        <color theme="0"/>
      </bottom>
      <diagonal/>
    </border>
    <border diagonalUp="false" diagonalDown="false">
      <left style="thin">
        <color theme="0" tint="-0.15"/>
      </left>
      <right/>
      <top style="thin">
        <color theme="0" tint="-0.15"/>
      </top>
      <bottom style="medium">
        <color theme="0"/>
      </bottom>
      <diagonal/>
    </border>
    <border diagonalUp="false" diagonalDown="false">
      <left style="medium">
        <color theme="0"/>
      </left>
      <right style="thin">
        <color theme="0" tint="-0.15"/>
      </right>
      <top style="thin">
        <color theme="0" tint="-0.15"/>
      </top>
      <bottom style="double">
        <color theme="6" tint="0.3999"/>
      </bottom>
      <diagonal/>
    </border>
    <border diagonalUp="false" diagonalDown="false">
      <left style="thin">
        <color theme="0" tint="-0.15"/>
      </left>
      <right style="medium">
        <color theme="0"/>
      </right>
      <top style="thin">
        <color theme="0" tint="-0.15"/>
      </top>
      <bottom style="medium">
        <color theme="0"/>
      </bottom>
      <diagonal/>
    </border>
    <border diagonalUp="false" diagonalDown="false">
      <left style="medium">
        <color theme="0" tint="-0.1499"/>
      </left>
      <right/>
      <top style="medium">
        <color theme="0" tint="-0.1499"/>
      </top>
      <bottom style="medium">
        <color theme="0" tint="-0.1499"/>
      </bottom>
      <diagonal/>
    </border>
    <border diagonalUp="false" diagonalDown="false">
      <left style="medium">
        <color theme="0" tint="-0.1499"/>
      </left>
      <right style="medium">
        <color theme="0" tint="-0.1499"/>
      </right>
      <top style="medium">
        <color theme="0" tint="-0.1499"/>
      </top>
      <bottom style="medium">
        <color theme="0" tint="-0.1499"/>
      </bottom>
      <diagonal/>
    </border>
    <border diagonalUp="false" diagonalDown="false">
      <left style="medium"/>
      <right style="double">
        <color theme="6" tint="0.3999"/>
      </right>
      <top style="double">
        <color theme="6" tint="0.3999"/>
      </top>
      <bottom style="double">
        <color theme="6" tint="0.3999"/>
      </bottom>
      <diagonal/>
    </border>
    <border diagonalUp="false" diagonalDown="false">
      <left style="double">
        <color theme="6" tint="0.3999"/>
      </left>
      <right style="double">
        <color theme="6" tint="0.3999"/>
      </right>
      <top style="double">
        <color theme="6" tint="0.3999"/>
      </top>
      <bottom style="double">
        <color theme="6" tint="0.3999"/>
      </bottom>
      <diagonal/>
    </border>
    <border diagonalUp="false" diagonalDown="false">
      <left style="double">
        <color theme="6" tint="0.3999"/>
      </left>
      <right style="double">
        <color theme="6" tint="0.3999"/>
      </right>
      <top style="medium">
        <color theme="0"/>
      </top>
      <bottom style="double">
        <color theme="6" tint="0.3999"/>
      </bottom>
      <diagonal/>
    </border>
    <border diagonalUp="false" diagonalDown="false">
      <left style="double">
        <color theme="6" tint="0.3999"/>
      </left>
      <right style="double">
        <color theme="6" tint="0.3999"/>
      </right>
      <top/>
      <bottom style="double">
        <color theme="6" tint="0.3999"/>
      </bottom>
      <diagonal/>
    </border>
    <border diagonalUp="false" diagonalDown="false">
      <left/>
      <right/>
      <top style="double">
        <color theme="6" tint="0.3999"/>
      </top>
      <bottom/>
      <diagonal/>
    </border>
    <border diagonalUp="false" diagonalDown="false">
      <left/>
      <right style="medium"/>
      <top style="double">
        <color theme="6" tint="0.3999"/>
      </top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thin">
        <color theme="5" tint="0.7999"/>
      </bottom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/>
      <right style="medium"/>
      <top style="medium"/>
      <bottom style="double">
        <color theme="0" tint="-0.15"/>
      </bottom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 style="double"/>
      <top style="double"/>
      <bottom style="medium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 style="double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medium"/>
      <right style="medium"/>
      <top style="double">
        <color theme="0" tint="-0.15"/>
      </top>
      <bottom style="double">
        <color theme="0" tint="-0.15"/>
      </bottom>
      <diagonal/>
    </border>
    <border diagonalUp="false" diagonalDown="false">
      <left style="medium"/>
      <right style="medium"/>
      <top/>
      <bottom style="thin">
        <color theme="5" tint="0.7999"/>
      </bottom>
      <diagonal/>
    </border>
    <border diagonalUp="false" diagonalDown="false">
      <left style="medium"/>
      <right style="medium">
        <color theme="1" tint="0.0499"/>
      </right>
      <top style="thin">
        <color theme="0" tint="-0.15"/>
      </top>
      <bottom style="double">
        <color theme="0" tint="-0.15"/>
      </bottom>
      <diagonal/>
    </border>
    <border diagonalUp="false" diagonalDown="false">
      <left style="medium">
        <color theme="1" tint="0.0499"/>
      </left>
      <right style="medium">
        <color theme="1" tint="0.0499"/>
      </right>
      <top style="medium">
        <color theme="1" tint="0.0499"/>
      </top>
      <bottom style="double">
        <color theme="5" tint="0.7999"/>
      </bottom>
      <diagonal/>
    </border>
    <border diagonalUp="false" diagonalDown="false">
      <left style="medium"/>
      <right style="medium"/>
      <top style="thin">
        <color theme="5" tint="0.7999"/>
      </top>
      <bottom style="thin">
        <color theme="5" tint="0.7999"/>
      </bottom>
      <diagonal/>
    </border>
    <border diagonalUp="false" diagonalDown="false">
      <left/>
      <right/>
      <top style="thin">
        <color theme="5" tint="0.7999"/>
      </top>
      <bottom style="thin">
        <color theme="5" tint="0.7999"/>
      </bottom>
      <diagonal/>
    </border>
    <border diagonalUp="false" diagonalDown="false">
      <left style="medium"/>
      <right/>
      <top style="thin">
        <color theme="5" tint="0.7999"/>
      </top>
      <bottom style="thin">
        <color theme="5" tint="0.7999"/>
      </bottom>
      <diagonal/>
    </border>
    <border diagonalUp="false" diagonalDown="false">
      <left/>
      <right style="thin">
        <color theme="5" tint="0.7999"/>
      </right>
      <top style="thin">
        <color theme="5" tint="0.7999"/>
      </top>
      <bottom style="thin">
        <color theme="5" tint="0.7999"/>
      </bottom>
      <diagonal/>
    </border>
    <border diagonalUp="false" diagonalDown="false">
      <left style="thin">
        <color theme="5" tint="0.7999"/>
      </left>
      <right style="medium"/>
      <top style="thin">
        <color theme="5" tint="0.7999"/>
      </top>
      <bottom style="thin">
        <color theme="5" tint="0.7999"/>
      </bottom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>
        <color theme="1" tint="0.0499"/>
      </right>
      <top/>
      <bottom style="double">
        <color theme="0" tint="-0.15"/>
      </bottom>
      <diagonal/>
    </border>
    <border diagonalUp="false" diagonalDown="false">
      <left style="medium">
        <color theme="1" tint="0.0499"/>
      </left>
      <right style="medium">
        <color theme="1" tint="0.0499"/>
      </right>
      <top style="double">
        <color theme="5" tint="0.7999"/>
      </top>
      <bottom style="double">
        <color theme="5" tint="0.7999"/>
      </bottom>
      <diagonal/>
    </border>
    <border diagonalUp="false" diagonalDown="false">
      <left style="medium">
        <color theme="1" tint="0.0499"/>
      </left>
      <right style="medium">
        <color theme="1" tint="0.0499"/>
      </right>
      <top style="double">
        <color theme="5" tint="0.7999"/>
      </top>
      <bottom style="medium"/>
      <diagonal/>
    </border>
    <border diagonalUp="false" diagonalDown="false">
      <left style="medium"/>
      <right style="medium"/>
      <top style="thin">
        <color theme="5" tint="0.7999"/>
      </top>
      <bottom/>
      <diagonal/>
    </border>
    <border diagonalUp="false" diagonalDown="false">
      <left style="medium"/>
      <right style="medium">
        <color theme="1" tint="0.0499"/>
      </right>
      <top style="double">
        <color theme="0" tint="-0.15"/>
      </top>
      <bottom style="double">
        <color theme="0" tint="-0.15"/>
      </bottom>
      <diagonal/>
    </border>
    <border diagonalUp="false" diagonalDown="false">
      <left style="medium"/>
      <right style="medium"/>
      <top style="thin">
        <color theme="0" tint="-0.15"/>
      </top>
      <bottom style="thin">
        <color theme="5" tint="0.7999"/>
      </bottom>
      <diagonal/>
    </border>
    <border diagonalUp="false" diagonalDown="false">
      <left style="medium"/>
      <right style="medium">
        <color theme="1" tint="0.0499"/>
      </right>
      <top style="double">
        <color theme="0" tint="-0.15"/>
      </top>
      <bottom style="medium"/>
      <diagonal/>
    </border>
    <border diagonalUp="false" diagonalDown="false">
      <left style="medium"/>
      <right style="medium"/>
      <top style="thin">
        <color theme="5" tint="0.7999"/>
      </top>
      <bottom style="medium"/>
      <diagonal/>
    </border>
    <border diagonalUp="false" diagonalDown="false">
      <left/>
      <right style="thin">
        <color theme="5" tint="0.7999"/>
      </right>
      <top style="thin">
        <color theme="5" tint="0.7999"/>
      </top>
      <bottom style="medium"/>
      <diagonal/>
    </border>
    <border diagonalUp="false" diagonalDown="false">
      <left style="thin">
        <color theme="5" tint="0.7999"/>
      </left>
      <right style="medium"/>
      <top style="thin">
        <color theme="5" tint="0.7999"/>
      </top>
      <bottom style="medium"/>
      <diagonal/>
    </border>
    <border diagonalUp="false" diagonalDown="false">
      <left/>
      <right style="medium"/>
      <top style="thin">
        <color theme="5" tint="0.7999"/>
      </top>
      <bottom style="medium"/>
      <diagonal/>
    </border>
    <border diagonalUp="false" diagonalDown="false">
      <left/>
      <right/>
      <top style="double">
        <color theme="0"/>
      </top>
      <bottom/>
      <diagonal/>
    </border>
    <border diagonalUp="false" diagonalDown="false">
      <left/>
      <right style="double">
        <color theme="0"/>
      </right>
      <top style="double">
        <color theme="0"/>
      </top>
      <bottom style="double">
        <color theme="0"/>
      </bottom>
      <diagonal/>
    </border>
    <border diagonalUp="false" diagonalDown="false">
      <left/>
      <right style="double">
        <color theme="0"/>
      </right>
      <top/>
      <bottom style="double">
        <color theme="0"/>
      </bottom>
      <diagonal/>
    </border>
    <border diagonalUp="false" diagonalDown="false">
      <left style="double">
        <color theme="0"/>
      </left>
      <right/>
      <top/>
      <bottom style="double">
        <color theme="0"/>
      </bottom>
      <diagonal/>
    </border>
    <border diagonalUp="false" diagonalDown="false">
      <left style="double">
        <color theme="0"/>
      </left>
      <right style="double">
        <color theme="0"/>
      </right>
      <top/>
      <bottom style="double">
        <color theme="0"/>
      </bottom>
      <diagonal/>
    </border>
    <border diagonalUp="false" diagonalDown="false"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 diagonalUp="false" diagonalDown="false">
      <left/>
      <right style="double">
        <color theme="0"/>
      </right>
      <top style="double">
        <color theme="0"/>
      </top>
      <bottom/>
      <diagonal/>
    </border>
    <border diagonalUp="false" diagonalDown="false">
      <left/>
      <right/>
      <top/>
      <bottom style="medium">
        <color theme="0"/>
      </bottom>
      <diagonal/>
    </border>
    <border diagonalUp="false" diagonalDown="false">
      <left style="medium">
        <color theme="0"/>
      </left>
      <right/>
      <top/>
      <bottom style="medium">
        <color theme="0"/>
      </bottom>
      <diagonal/>
    </border>
    <border diagonalUp="false" diagonalDown="false">
      <left/>
      <right style="medium">
        <color theme="0"/>
      </right>
      <top/>
      <bottom style="medium">
        <color theme="0"/>
      </bottom>
      <diagonal/>
    </border>
    <border diagonalUp="false" diagonalDown="false">
      <left style="medium"/>
      <right/>
      <top style="medium"/>
      <bottom style="double">
        <color theme="6" tint="0.7999"/>
      </bottom>
      <diagonal/>
    </border>
    <border diagonalUp="false" diagonalDown="false">
      <left/>
      <right/>
      <top style="medium"/>
      <bottom style="double">
        <color theme="6" tint="0.7999"/>
      </bottom>
      <diagonal/>
    </border>
    <border diagonalUp="false" diagonalDown="false">
      <left/>
      <right/>
      <top/>
      <bottom style="double">
        <color theme="9" tint="0.7999"/>
      </bottom>
      <diagonal/>
    </border>
    <border diagonalUp="false" diagonalDown="false">
      <left/>
      <right style="double"/>
      <top/>
      <bottom style="double">
        <color theme="9" tint="0.7999"/>
      </bottom>
      <diagonal/>
    </border>
    <border diagonalUp="false" diagonalDown="false">
      <left style="medium"/>
      <right/>
      <top style="double">
        <color theme="6" tint="0.7999"/>
      </top>
      <bottom style="double">
        <color theme="6" tint="0.7999"/>
      </bottom>
      <diagonal/>
    </border>
    <border diagonalUp="false" diagonalDown="false">
      <left/>
      <right/>
      <top style="double">
        <color theme="6" tint="0.7999"/>
      </top>
      <bottom style="double">
        <color theme="6" tint="0.7999"/>
      </bottom>
      <diagonal/>
    </border>
    <border diagonalUp="false" diagonalDown="false">
      <left/>
      <right/>
      <top style="double">
        <color theme="9" tint="0.7999"/>
      </top>
      <bottom style="double">
        <color theme="9" tint="0.7999"/>
      </bottom>
      <diagonal/>
    </border>
    <border diagonalUp="false" diagonalDown="false">
      <left/>
      <right style="double"/>
      <top style="double">
        <color theme="9" tint="0.7999"/>
      </top>
      <bottom style="double">
        <color theme="9" tint="0.7999"/>
      </bottom>
      <diagonal/>
    </border>
    <border diagonalUp="false" diagonalDown="false">
      <left style="medium"/>
      <right/>
      <top/>
      <bottom style="double">
        <color theme="6" tint="0.7999"/>
      </bottom>
      <diagonal/>
    </border>
    <border diagonalUp="false" diagonalDown="false">
      <left/>
      <right/>
      <top/>
      <bottom style="double">
        <color theme="6" tint="0.7999"/>
      </bottom>
      <diagonal/>
    </border>
    <border diagonalUp="false" diagonalDown="false">
      <left/>
      <right/>
      <top style="double">
        <color theme="9" tint="0.7999"/>
      </top>
      <bottom style="double">
        <color theme="6" tint="0.7999"/>
      </bottom>
      <diagonal/>
    </border>
    <border diagonalUp="false" diagonalDown="false">
      <left/>
      <right/>
      <top style="double">
        <color theme="9" tint="0.7999"/>
      </top>
      <bottom/>
      <diagonal/>
    </border>
    <border diagonalUp="false" diagonalDown="false">
      <left/>
      <right style="double"/>
      <top style="double">
        <color theme="9" tint="0.7999"/>
      </top>
      <bottom/>
      <diagonal/>
    </border>
    <border diagonalUp="false" diagonalDown="false">
      <left style="double"/>
      <right/>
      <top style="double">
        <color theme="9" tint="0.7999"/>
      </top>
      <bottom/>
      <diagonal/>
    </border>
    <border diagonalUp="false" diagonalDown="false">
      <left style="double"/>
      <right/>
      <top style="double">
        <color theme="9" tint="0.7999"/>
      </top>
      <bottom style="double"/>
      <diagonal/>
    </border>
    <border diagonalUp="false" diagonalDown="false">
      <left/>
      <right/>
      <top style="double">
        <color theme="9" tint="0.7999"/>
      </top>
      <bottom style="double"/>
      <diagonal/>
    </border>
    <border diagonalUp="false" diagonalDown="false">
      <left/>
      <right style="double"/>
      <top style="double">
        <color theme="9" tint="0.7999"/>
      </top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medium"/>
      <right style="medium"/>
      <top/>
      <bottom style="double">
        <color theme="0" tint="-0.15"/>
      </bottom>
      <diagonal/>
    </border>
    <border diagonalUp="false" diagonalDown="false">
      <left/>
      <right style="medium"/>
      <top/>
      <bottom style="thin">
        <color theme="5" tint="0.7999"/>
      </bottom>
      <diagonal/>
    </border>
    <border diagonalUp="false" diagonalDown="false">
      <left style="double">
        <color theme="5" tint="0.7999"/>
      </left>
      <right/>
      <top style="medium"/>
      <bottom style="double">
        <color theme="5" tint="0.7999"/>
      </bottom>
      <diagonal/>
    </border>
    <border diagonalUp="false" diagonalDown="false">
      <left style="double"/>
      <right style="double"/>
      <top style="double">
        <color theme="5" tint="0.7999"/>
      </top>
      <bottom style="double">
        <color theme="5" tint="0.7999"/>
      </bottom>
      <diagonal/>
    </border>
    <border diagonalUp="false" diagonalDown="false">
      <left style="double"/>
      <right style="double"/>
      <top/>
      <bottom style="double">
        <color theme="5" tint="0.7999"/>
      </bottom>
      <diagonal/>
    </border>
    <border diagonalUp="false" diagonalDown="false">
      <left style="double">
        <color theme="5" tint="0.7999"/>
      </left>
      <right style="double"/>
      <top style="double">
        <color theme="5" tint="0.7999"/>
      </top>
      <bottom/>
      <diagonal/>
    </border>
    <border diagonalUp="false" diagonalDown="false">
      <left style="double"/>
      <right style="double"/>
      <top style="double">
        <color theme="5" tint="0.7999"/>
      </top>
      <bottom style="medium"/>
      <diagonal/>
    </border>
    <border diagonalUp="false" diagonalDown="false">
      <left style="double">
        <color theme="5" tint="0.7999"/>
      </left>
      <right style="double"/>
      <top style="double">
        <color theme="5" tint="0.7999"/>
      </top>
      <bottom style="double">
        <color theme="5" tint="0.7999"/>
      </bottom>
      <diagonal/>
    </border>
    <border diagonalUp="false" diagonalDown="false">
      <left style="double">
        <color theme="5" tint="0.7999"/>
      </left>
      <right style="double"/>
      <top style="double">
        <color theme="5" tint="0.7999"/>
      </top>
      <bottom style="medium"/>
      <diagonal/>
    </border>
    <border diagonalUp="false" diagonalDown="false">
      <left style="thin">
        <color theme="5" tint="0.7999"/>
      </left>
      <right style="thin">
        <color theme="5" tint="0.7999"/>
      </right>
      <top style="thin">
        <color theme="5" tint="0.7999"/>
      </top>
      <bottom style="medium"/>
      <diagonal/>
    </border>
    <border diagonalUp="false" diagonalDown="false">
      <left/>
      <right/>
      <top style="thin">
        <color theme="5" tint="0.7999"/>
      </top>
      <bottom style="medium"/>
      <diagonal/>
    </border>
    <border diagonalUp="false" diagonalDown="false">
      <left style="double"/>
      <right/>
      <top/>
      <bottom/>
      <diagonal/>
    </border>
    <border diagonalUp="false" diagonalDown="false">
      <left style="double">
        <color theme="0" tint="-0.35"/>
      </left>
      <right/>
      <top style="thin">
        <color theme="2" tint="-0.1"/>
      </top>
      <bottom style="double">
        <color theme="0" tint="-0.35"/>
      </bottom>
      <diagonal/>
    </border>
    <border diagonalUp="false" diagonalDown="false">
      <left style="thin">
        <color theme="2" tint="-0.1"/>
      </left>
      <right style="thin">
        <color theme="0" tint="-0.15"/>
      </right>
      <top style="thin">
        <color theme="0" tint="-0.15"/>
      </top>
      <bottom style="double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double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15"/>
      </right>
      <top/>
      <bottom/>
      <diagonal/>
    </border>
    <border diagonalUp="false" diagonalDown="false">
      <left style="thin">
        <color theme="0" tint="-0.15"/>
      </left>
      <right/>
      <top style="thin">
        <color theme="0" tint="-0.15"/>
      </top>
      <bottom style="double">
        <color theme="0" tint="-0.15"/>
      </bottom>
      <diagonal/>
    </border>
    <border diagonalUp="false" diagonalDown="false">
      <left/>
      <right style="thin">
        <color theme="0" tint="-0.15"/>
      </right>
      <top style="thin">
        <color theme="0" tint="-0.15"/>
      </top>
      <bottom/>
      <diagonal/>
    </border>
    <border diagonalUp="false" diagonalDown="false">
      <left style="double">
        <color theme="0" tint="-0.15"/>
      </left>
      <right style="double">
        <color theme="0" tint="-0.15"/>
      </right>
      <top/>
      <bottom style="double">
        <color theme="0" tint="-0.15"/>
      </bottom>
      <diagonal/>
    </border>
    <border diagonalUp="false" diagonalDown="false">
      <left style="double">
        <color theme="0" tint="-0.15"/>
      </left>
      <right style="double">
        <color theme="0" tint="-0.15"/>
      </right>
      <top style="double">
        <color theme="0" tint="-0.15"/>
      </top>
      <bottom style="double">
        <color theme="0" tint="-0.15"/>
      </bottom>
      <diagonal/>
    </border>
    <border diagonalUp="false" diagonalDown="false">
      <left style="double">
        <color theme="0" tint="-0.15"/>
      </left>
      <right/>
      <top style="double">
        <color theme="0" tint="-0.15"/>
      </top>
      <bottom style="double">
        <color theme="0" tint="-0.15"/>
      </bottom>
      <diagonal/>
    </border>
    <border diagonalUp="false" diagonalDown="false">
      <left style="double">
        <color theme="0" tint="-0.15"/>
      </left>
      <right/>
      <top/>
      <bottom style="double">
        <color theme="0" tint="-0.15"/>
      </bottom>
      <diagonal/>
    </border>
    <border diagonalUp="false" diagonalDown="false">
      <left/>
      <right/>
      <top/>
      <bottom style="medium">
        <color theme="3"/>
      </bottom>
      <diagonal/>
    </border>
    <border diagonalUp="false" diagonalDown="false">
      <left style="medium">
        <color theme="3"/>
      </left>
      <right/>
      <top style="medium">
        <color theme="3"/>
      </top>
      <bottom style="medium">
        <color theme="3"/>
      </bottom>
      <diagonal/>
    </border>
    <border diagonalUp="false" diagonalDown="false">
      <left/>
      <right style="medium">
        <color theme="3"/>
      </right>
      <top style="medium">
        <color theme="3"/>
      </top>
      <bottom style="medium">
        <color theme="3"/>
      </bottom>
      <diagonal/>
    </border>
    <border diagonalUp="false" diagonalDown="false">
      <left style="medium">
        <color theme="3"/>
      </left>
      <right/>
      <top/>
      <bottom/>
      <diagonal/>
    </border>
    <border diagonalUp="false" diagonalDown="false">
      <left style="medium">
        <color theme="3"/>
      </left>
      <right style="medium">
        <color theme="3"/>
      </right>
      <top style="medium">
        <color theme="3"/>
      </top>
      <bottom/>
      <diagonal/>
    </border>
    <border diagonalUp="false" diagonalDown="false">
      <left style="medium">
        <color theme="3"/>
      </left>
      <right/>
      <top style="medium">
        <color theme="3"/>
      </top>
      <bottom/>
      <diagonal/>
    </border>
    <border diagonalUp="false" diagonalDown="false">
      <left/>
      <right/>
      <top style="medium">
        <color theme="3"/>
      </top>
      <bottom/>
      <diagonal/>
    </border>
    <border diagonalUp="false" diagonalDown="false">
      <left/>
      <right style="medium">
        <color theme="3"/>
      </right>
      <top style="medium">
        <color theme="3"/>
      </top>
      <bottom/>
      <diagonal/>
    </border>
    <border diagonalUp="false" diagonalDown="false"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 diagonalUp="false" diagonalDown="false">
      <left/>
      <right style="medium">
        <color theme="3"/>
      </right>
      <top/>
      <bottom/>
      <diagonal/>
    </border>
    <border diagonalUp="false" diagonalDown="false">
      <left style="medium">
        <color theme="3"/>
      </left>
      <right style="medium">
        <color theme="3"/>
      </right>
      <top/>
      <bottom style="medium">
        <color theme="3"/>
      </bottom>
      <diagonal/>
    </border>
    <border diagonalUp="false" diagonalDown="false">
      <left/>
      <right style="medium">
        <color theme="3"/>
      </right>
      <top/>
      <bottom style="medium">
        <color theme="3"/>
      </bottom>
      <diagonal/>
    </border>
    <border diagonalUp="false" diagonalDown="false">
      <left style="medium">
        <color theme="3"/>
      </left>
      <right/>
      <top/>
      <bottom style="medium">
        <color theme="3"/>
      </bottom>
      <diagonal/>
    </border>
    <border diagonalUp="false" diagonalDown="false">
      <left style="medium">
        <color theme="5" tint="0.7999"/>
      </left>
      <right style="medium">
        <color theme="5" tint="0.7999"/>
      </right>
      <top style="medium">
        <color theme="5" tint="0.7999"/>
      </top>
      <bottom style="medium">
        <color theme="5" tint="0.7999"/>
      </bottom>
      <diagonal/>
    </border>
    <border diagonalUp="false" diagonalDown="false">
      <left style="medium"/>
      <right style="medium">
        <color theme="5" tint="0.7999"/>
      </right>
      <top/>
      <bottom style="medium">
        <color theme="5" tint="0.7999"/>
      </bottom>
      <diagonal/>
    </border>
    <border diagonalUp="false" diagonalDown="false">
      <left style="medium">
        <color rgb="FFFFC000"/>
      </left>
      <right/>
      <top style="medium">
        <color rgb="FFFFC000"/>
      </top>
      <bottom/>
      <diagonal/>
    </border>
    <border diagonalUp="false" diagonalDown="false">
      <left/>
      <right/>
      <top style="medium">
        <color rgb="FFFFC000"/>
      </top>
      <bottom/>
      <diagonal/>
    </border>
    <border diagonalUp="false" diagonalDown="false">
      <left/>
      <right style="medium">
        <color rgb="FFFFC000"/>
      </right>
      <top style="medium">
        <color rgb="FFFFC000"/>
      </top>
      <bottom/>
      <diagonal/>
    </border>
    <border diagonalUp="false" diagonalDown="false">
      <left style="medium">
        <color rgb="FFFFC000"/>
      </left>
      <right/>
      <top/>
      <bottom/>
      <diagonal/>
    </border>
    <border diagonalUp="false" diagonalDown="false">
      <left style="medium">
        <color theme="5"/>
      </left>
      <right style="medium">
        <color theme="5"/>
      </right>
      <top style="medium">
        <color theme="5"/>
      </top>
      <bottom/>
      <diagonal/>
    </border>
    <border diagonalUp="false" diagonalDown="false">
      <left/>
      <right style="medium">
        <color rgb="FFFFC000"/>
      </right>
      <top/>
      <bottom/>
      <diagonal/>
    </border>
    <border diagonalUp="false" diagonalDown="false">
      <left style="medium">
        <color theme="5"/>
      </left>
      <right style="medium">
        <color theme="5"/>
      </right>
      <top/>
      <bottom/>
      <diagonal/>
    </border>
    <border diagonalUp="false" diagonalDown="false">
      <left/>
      <right/>
      <top/>
      <bottom style="thin">
        <color theme="0"/>
      </bottom>
      <diagonal/>
    </border>
    <border diagonalUp="false" diagonalDown="false">
      <left style="medium">
        <color rgb="FFFFC000"/>
      </left>
      <right/>
      <top style="medium"/>
      <bottom/>
      <diagonal/>
    </border>
    <border diagonalUp="false" diagonalDown="false">
      <left style="medium">
        <color theme="5"/>
      </left>
      <right style="medium">
        <color theme="5"/>
      </right>
      <top style="medium"/>
      <bottom style="thin">
        <color theme="0"/>
      </bottom>
      <diagonal/>
    </border>
    <border diagonalUp="false" diagonalDown="false">
      <left style="medium">
        <color theme="5"/>
      </left>
      <right/>
      <top style="medium"/>
      <bottom style="thin">
        <color theme="0"/>
      </bottom>
      <diagonal/>
    </border>
    <border diagonalUp="false" diagonalDown="false">
      <left/>
      <right/>
      <top style="medium"/>
      <bottom style="thin">
        <color theme="0"/>
      </bottom>
      <diagonal/>
    </border>
    <border diagonalUp="false" diagonalDown="false">
      <left/>
      <right style="medium">
        <color rgb="FFFFC000"/>
      </right>
      <top style="medium"/>
      <bottom style="thin">
        <color theme="0"/>
      </bottom>
      <diagonal/>
    </border>
    <border diagonalUp="false" diagonalDown="false">
      <left/>
      <right style="medium"/>
      <top style="medium"/>
      <bottom style="thin">
        <color theme="0"/>
      </bottom>
      <diagonal/>
    </border>
    <border diagonalUp="false" diagonalDown="false">
      <left/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 style="medium">
        <color theme="5"/>
      </left>
      <right style="medium">
        <color theme="5"/>
      </right>
      <top style="thin">
        <color theme="0"/>
      </top>
      <bottom style="thin">
        <color theme="0"/>
      </bottom>
      <diagonal/>
    </border>
    <border diagonalUp="false" diagonalDown="false">
      <left style="medium">
        <color theme="5"/>
      </left>
      <right/>
      <top style="thin">
        <color theme="0"/>
      </top>
      <bottom style="thin">
        <color theme="0"/>
      </bottom>
      <diagonal/>
    </border>
    <border diagonalUp="false" diagonalDown="false">
      <left/>
      <right/>
      <top style="thin">
        <color theme="0"/>
      </top>
      <bottom style="thin">
        <color theme="0"/>
      </bottom>
      <diagonal/>
    </border>
    <border diagonalUp="false" diagonalDown="false">
      <left/>
      <right style="medium">
        <color rgb="FFFFC000"/>
      </right>
      <top style="thin">
        <color theme="0"/>
      </top>
      <bottom style="thin">
        <color theme="0"/>
      </bottom>
      <diagonal/>
    </border>
    <border diagonalUp="false" diagonalDown="false">
      <left/>
      <right style="medium"/>
      <top style="thin">
        <color theme="0"/>
      </top>
      <bottom style="thin">
        <color theme="0"/>
      </bottom>
      <diagonal/>
    </border>
    <border diagonalUp="false" diagonalDown="false">
      <left style="medium">
        <color theme="5"/>
      </left>
      <right/>
      <top/>
      <bottom/>
      <diagonal/>
    </border>
    <border diagonalUp="false" diagonalDown="false">
      <left style="medium">
        <color rgb="FFFFC000"/>
      </left>
      <right/>
      <top/>
      <bottom style="medium">
        <color rgb="FFFFC000"/>
      </bottom>
      <diagonal/>
    </border>
    <border diagonalUp="false" diagonalDown="false">
      <left style="medium">
        <color theme="5"/>
      </left>
      <right style="medium">
        <color theme="5"/>
      </right>
      <top style="thin">
        <color theme="0"/>
      </top>
      <bottom style="medium">
        <color rgb="FFFFC000"/>
      </bottom>
      <diagonal/>
    </border>
    <border diagonalUp="false" diagonalDown="false">
      <left style="medium">
        <color theme="5"/>
      </left>
      <right/>
      <top style="thin">
        <color theme="0"/>
      </top>
      <bottom style="medium">
        <color rgb="FFFFC000"/>
      </bottom>
      <diagonal/>
    </border>
    <border diagonalUp="false" diagonalDown="false">
      <left/>
      <right/>
      <top style="thin">
        <color theme="0"/>
      </top>
      <bottom style="medium">
        <color rgb="FFFFC000"/>
      </bottom>
      <diagonal/>
    </border>
    <border diagonalUp="false" diagonalDown="false">
      <left/>
      <right style="medium">
        <color rgb="FFFFC000"/>
      </right>
      <top/>
      <bottom style="medium">
        <color rgb="FFFFC000"/>
      </bottom>
      <diagonal/>
    </border>
    <border diagonalUp="false" diagonalDown="false">
      <left/>
      <right style="medium"/>
      <top style="thin">
        <color theme="0"/>
      </top>
      <bottom style="medium">
        <color rgb="FFFFC000"/>
      </bottom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6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8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8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6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6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8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2" fillId="8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8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6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0" xfId="0" applyFont="fals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3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6" fillId="8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15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1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17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8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6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6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6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8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6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6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3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6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9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9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9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1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1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9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1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1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1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9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3" fillId="9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6" borderId="3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6" borderId="36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0" fillId="6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6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6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3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5" fillId="6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6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6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6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6" fillId="6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6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6" borderId="36" xfId="0" applyFont="true" applyBorder="true" applyAlignment="true" applyProtection="true">
      <alignment horizontal="left" vertical="bottom" textRotation="0" wrapText="true" indent="1" shrinkToFit="false"/>
      <protection locked="false" hidden="false"/>
    </xf>
    <xf numFmtId="167" fontId="25" fillId="6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6" borderId="0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0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4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1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2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1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7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6" borderId="0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30" fillId="1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5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30" fillId="1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1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1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4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6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1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9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1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7" fillId="6" borderId="0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5" fillId="6" borderId="1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29" fillId="6" borderId="4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42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0" fillId="6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0" borderId="19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6" borderId="1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0" fillId="6" borderId="1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5" fillId="6" borderId="44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0" fillId="6" borderId="0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20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2" fillId="7" borderId="19" xfId="2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6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1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6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6" borderId="4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6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20" fillId="6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0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6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6" borderId="4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0" fillId="6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6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6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6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7" fillId="6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5" fillId="6" borderId="4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8" fillId="21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21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6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0" fillId="23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6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3" borderId="4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1" fillId="2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3" borderId="49" xfId="28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0" fillId="6" borderId="43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9" fillId="2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3" borderId="51" xfId="28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0" fillId="6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5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24" borderId="5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24" borderId="5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0" fillId="6" borderId="42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7" fillId="2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6" borderId="0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3" fillId="6" borderId="0" xfId="28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34" fillId="24" borderId="5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34" fillId="24" borderId="58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37" fillId="20" borderId="59" xfId="28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71" fontId="37" fillId="6" borderId="6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3" fillId="23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3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0" fillId="23" borderId="62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5" fillId="6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5" fillId="6" borderId="0" xfId="0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43" fillId="1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6" borderId="11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8" fontId="43" fillId="12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23" borderId="6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4" fillId="6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6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4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23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4" fillId="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23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6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7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34" fillId="23" borderId="6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3" fillId="23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6" fillId="23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6" borderId="7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3" fillId="6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6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34" fillId="6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7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23" borderId="6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4" fillId="23" borderId="7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3" fillId="23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23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6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4" fillId="6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23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4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4" fillId="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6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4" fillId="23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34" fillId="0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23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3" fillId="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8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34" fillId="23" borderId="8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6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3" fillId="12" borderId="0" xfId="3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6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6" borderId="84" xfId="0" applyFont="true" applyBorder="true" applyAlignment="true" applyProtection="true">
      <alignment horizontal="right" vertical="center" textRotation="90" wrapText="false" indent="0" shrinkToFit="false"/>
      <protection locked="false" hidden="false"/>
    </xf>
    <xf numFmtId="164" fontId="43" fillId="12" borderId="8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9" fillId="24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1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3" fillId="6" borderId="0" xfId="3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3" fillId="6" borderId="0" xfId="3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4" fontId="34" fillId="6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7" fillId="6" borderId="0" xfId="28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44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1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24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26" borderId="9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24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3" fillId="12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12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12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5" fillId="6" borderId="0" xfId="3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4" fillId="2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6" borderId="0" xfId="0" applyFont="true" applyBorder="true" applyAlignment="true" applyProtection="true">
      <alignment horizontal="right" vertical="center" textRotation="90" wrapText="false" indent="0" shrinkToFit="false"/>
      <protection locked="false" hidden="false"/>
    </xf>
    <xf numFmtId="164" fontId="34" fillId="6" borderId="9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3" fillId="6" borderId="0" xfId="2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6" borderId="11" xfId="2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4" fillId="6" borderId="0" xfId="2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12" borderId="0" xfId="2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3" fillId="1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43" fillId="1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5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72" fontId="0" fillId="25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1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72" fontId="0" fillId="21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4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72" fontId="0" fillId="2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6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72" fontId="0" fillId="2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6" fillId="6" borderId="0" xfId="2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3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6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4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9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9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5" fillId="6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8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6" borderId="9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9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9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9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6" borderId="9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6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6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6" borderId="9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9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10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6" borderId="10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6" borderId="10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8" borderId="4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6" borderId="4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6" borderId="10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6" borderId="4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6" borderId="10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10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10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8" borderId="4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8" borderId="4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8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10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6" borderId="10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6" borderId="10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6" borderId="10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6" borderId="107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20" fillId="6" borderId="10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10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4" fillId="6" borderId="10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4" fillId="6" borderId="1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6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6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2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6" borderId="4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0" fillId="23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6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4" borderId="1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3" borderId="4" xfId="28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0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4" borderId="1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1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24" borderId="11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43" fillId="23" borderId="1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0" fillId="23" borderId="116" xfId="28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8" fontId="43" fillId="12" borderId="1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6" borderId="1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1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4" fillId="23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6" borderId="4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6" borderId="7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34" fillId="23" borderId="1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4" fillId="6" borderId="1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1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4" fillId="6" borderId="1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4" fillId="6" borderId="1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23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1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4" fillId="6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34" fillId="6" borderId="0" xfId="3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5" fontId="34" fillId="6" borderId="41" xfId="3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4" fillId="1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4" fillId="6" borderId="0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34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55" fillId="6" borderId="0" xfId="3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6" fontId="34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6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25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0" fillId="6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7" borderId="1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4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4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justify" vertical="distributed" textRotation="0" wrapText="false" indent="0" shrinkToFit="false"/>
      <protection locked="true" hidden="false"/>
    </xf>
    <xf numFmtId="164" fontId="3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8" borderId="4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0" borderId="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7" fillId="7" borderId="19" xfId="23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58" fillId="6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2" fillId="6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9" fillId="6" borderId="0" xfId="2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9" fillId="6" borderId="0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8" borderId="128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5" fillId="8" borderId="1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1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1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8" borderId="1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8" borderId="1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8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6" borderId="1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6" borderId="13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30" fillId="6" borderId="13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9" fillId="6" borderId="13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9" fillId="6" borderId="1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35" xfId="0" applyFont="true" applyBorder="true" applyAlignment="true" applyProtection="true">
      <alignment horizontal="justify" vertical="center" textRotation="0" wrapText="true" indent="0" shrinkToFit="false"/>
      <protection locked="false" hidden="false"/>
    </xf>
    <xf numFmtId="164" fontId="9" fillId="6" borderId="1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6" borderId="13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9" fillId="6" borderId="13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9" fillId="6" borderId="13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0" fillId="6" borderId="1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6" borderId="1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0" fontId="26" fillId="6" borderId="13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6" borderId="13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0" fillId="6" borderId="13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6" borderId="13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0" fontId="26" fillId="6" borderId="13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1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2" fillId="20" borderId="1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2" fillId="20" borderId="1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4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6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7" fillId="25" borderId="1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6" borderId="144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3" fillId="6" borderId="14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4" fillId="0" borderId="14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7" fillId="0" borderId="1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3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3" fillId="6" borderId="14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7" fillId="21" borderId="1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6" borderId="14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0" fillId="6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14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4" borderId="1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6" borderId="1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6" borderId="14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7" fillId="0" borderId="1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4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7" fillId="2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1" borderId="1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1" borderId="1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8" fillId="25" borderId="11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9" fillId="23" borderId="1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8" fillId="25" borderId="152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67" fillId="21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1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1" borderId="1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1" borderId="15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1" borderId="1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1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1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1" borderId="1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21" borderId="1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1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21" borderId="1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21" borderId="1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21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21" borderId="1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25" borderId="1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23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8" fillId="23" borderId="16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9" fillId="23" borderId="16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6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6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6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23" borderId="165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23" borderId="16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25" borderId="16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8" fillId="23" borderId="156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9" fillId="23" borderId="16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6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7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6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23" borderId="17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23" borderId="17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5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7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5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23" borderId="158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23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68" fillId="23" borderId="17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9" fillId="23" borderId="17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7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7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23" borderId="17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9" fillId="23" borderId="178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23" borderId="17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0" fillId="25" borderId="167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2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true">
      <alignment horizontal="left" vertical="bottom" textRotation="0" wrapText="false" indent="4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lto Neg" xfId="20"/>
    <cellStyle name="Baixo Neg" xfId="21"/>
    <cellStyle name="Extremo Neg" xfId="22"/>
    <cellStyle name="Moeda 2" xfId="23"/>
    <cellStyle name="Médio Neg" xfId="24"/>
    <cellStyle name="Normal 2" xfId="25"/>
    <cellStyle name="Normal 3 2" xfId="26"/>
    <cellStyle name="Normal_SHEET" xfId="27"/>
    <cellStyle name="Normal_Warnaco BS Risk Assessment Rev A" xfId="28"/>
    <cellStyle name="Sem título1" xfId="29"/>
    <cellStyle name="Sem título2" xfId="30"/>
    <cellStyle name="Separador de milhares 10 2" xfId="31"/>
  </cellStyles>
  <dxfs count="57"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008000"/>
        </patternFill>
      </fill>
    </dxf>
    <dxf>
      <fill>
        <patternFill>
          <bgColor rgb="FF336600"/>
        </patternFill>
      </fill>
    </dxf>
    <dxf>
      <fill>
        <patternFill>
          <bgColor rgb="FF6699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008000"/>
        </patternFill>
      </fill>
    </dxf>
    <dxf>
      <fill>
        <patternFill>
          <bgColor rgb="FF336600"/>
        </patternFill>
      </fill>
    </dxf>
    <dxf>
      <fill>
        <patternFill>
          <bgColor rgb="FF6699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008000"/>
        </patternFill>
      </fill>
    </dxf>
    <dxf>
      <fill>
        <patternFill>
          <bgColor rgb="FF336600"/>
        </patternFill>
      </fill>
    </dxf>
    <dxf>
      <fill>
        <patternFill>
          <bgColor rgb="FF6699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008000"/>
        </patternFill>
      </fill>
    </dxf>
    <dxf>
      <fill>
        <patternFill>
          <bgColor rgb="FF336600"/>
        </patternFill>
      </fill>
    </dxf>
    <dxf>
      <fill>
        <patternFill>
          <bgColor rgb="FF6699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008000"/>
        </patternFill>
      </fill>
    </dxf>
    <dxf>
      <fill>
        <patternFill>
          <bgColor rgb="FF336600"/>
        </patternFill>
      </fill>
    </dxf>
    <dxf>
      <fill>
        <patternFill>
          <bgColor rgb="FF669900"/>
        </patternFill>
      </fill>
    </dxf>
    <dxf/>
    <dxf>
      <font>
        <name val="Arial"/>
        <charset val="1"/>
        <family val="2"/>
      </font>
    </dxf>
    <dxf/>
    <dxf>
      <font>
        <color rgb="FFFFFFFF"/>
      </font>
    </dxf>
    <dxf>
      <font>
        <color rgb="FF006666"/>
      </font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  <dxf>
      <fill>
        <patternFill>
          <bgColor rgb="FF004600"/>
        </patternFill>
      </fill>
    </dxf>
    <dxf>
      <fill>
        <patternFill>
          <bgColor rgb="FF008000"/>
        </patternFill>
      </fill>
    </dxf>
    <dxf>
      <fill>
        <patternFill>
          <bgColor rgb="FF669900"/>
        </patternFill>
      </fill>
    </dxf>
    <dxf>
      <fill>
        <patternFill>
          <bgColor rgb="FF99CC00"/>
        </patternFill>
      </fill>
    </dxf>
  </dxfs>
  <colors>
    <indexedColors>
      <rgbColor rgb="FF000000"/>
      <rgbColor rgb="FFFFFFFF"/>
      <rgbColor rgb="FFFF0000"/>
      <rgbColor rgb="FF8CDC64"/>
      <rgbColor rgb="FF0000FF"/>
      <rgbColor rgb="FFFFFF00"/>
      <rgbColor rgb="FFFF00FF"/>
      <rgbColor rgb="FFF2DCDB"/>
      <rgbColor rgb="FFFF3300"/>
      <rgbColor rgb="FF008000"/>
      <rgbColor rgb="FF10243E"/>
      <rgbColor rgb="FF669900"/>
      <rgbColor rgb="FF4B781E"/>
      <rgbColor rgb="FF006666"/>
      <rgbColor rgb="FFCCC1DA"/>
      <rgbColor rgb="FF77933C"/>
      <rgbColor rgb="FFC3D69B"/>
      <rgbColor rgb="FF953735"/>
      <rgbColor rgb="FFFFFFCC"/>
      <rgbColor rgb="FFDBEEF4"/>
      <rgbColor rgb="FF336600"/>
      <rgbColor rgb="FFDA9694"/>
      <rgbColor rgb="FF215968"/>
      <rgbColor rgb="FFD9D9D9"/>
      <rgbColor rgb="FF0D0D0D"/>
      <rgbColor rgb="FFFF00FF"/>
      <rgbColor rgb="FFD7E4BD"/>
      <rgbColor rgb="FFFDEADA"/>
      <rgbColor rgb="FF006600"/>
      <rgbColor rgb="FFFF420E"/>
      <rgbColor rgb="FF31849B"/>
      <rgbColor rgb="FF0000FF"/>
      <rgbColor rgb="FF579D1C"/>
      <rgbColor rgb="FFF2F2F2"/>
      <rgbColor rgb="FFEBF1DE"/>
      <rgbColor rgb="FFFFFF66"/>
      <rgbColor rgb="FF93CDDD"/>
      <rgbColor rgb="FFD99694"/>
      <rgbColor rgb="FFB7DEE8"/>
      <rgbColor rgb="FFDDD9C3"/>
      <rgbColor rgb="FF4F6228"/>
      <rgbColor rgb="FF50BE5A"/>
      <rgbColor rgb="FF99CC00"/>
      <rgbColor rgb="FFFFC000"/>
      <rgbColor rgb="FFFF950E"/>
      <rgbColor rgb="FFE46C0A"/>
      <rgbColor rgb="FF31859C"/>
      <rgbColor rgb="FFA6A6A6"/>
      <rgbColor rgb="FF17375E"/>
      <rgbColor rgb="FF31869B"/>
      <rgbColor rgb="FF004600"/>
      <rgbColor rgb="FF1E4619"/>
      <rgbColor rgb="FFC0504D"/>
      <rgbColor rgb="FF7030A0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24</xdr:col>
      <xdr:colOff>343080</xdr:colOff>
      <xdr:row>80</xdr:row>
      <xdr:rowOff>137520</xdr:rowOff>
    </xdr:from>
    <xdr:to>
      <xdr:col>24</xdr:col>
      <xdr:colOff>523080</xdr:colOff>
      <xdr:row>81</xdr:row>
      <xdr:rowOff>107640</xdr:rowOff>
    </xdr:to>
    <xdr:sp>
      <xdr:nvSpPr>
        <xdr:cNvPr id="0" name="Oval 14"/>
        <xdr:cNvSpPr/>
      </xdr:nvSpPr>
      <xdr:spPr>
        <a:xfrm>
          <a:off x="34112520" y="27213120"/>
          <a:ext cx="180000" cy="16092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343080</xdr:colOff>
      <xdr:row>81</xdr:row>
      <xdr:rowOff>146880</xdr:rowOff>
    </xdr:from>
    <xdr:to>
      <xdr:col>24</xdr:col>
      <xdr:colOff>523080</xdr:colOff>
      <xdr:row>82</xdr:row>
      <xdr:rowOff>117360</xdr:rowOff>
    </xdr:to>
    <xdr:sp>
      <xdr:nvSpPr>
        <xdr:cNvPr id="1" name="Oval 15"/>
        <xdr:cNvSpPr/>
      </xdr:nvSpPr>
      <xdr:spPr>
        <a:xfrm>
          <a:off x="34112520" y="27413280"/>
          <a:ext cx="180000" cy="160920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343080</xdr:colOff>
      <xdr:row>83</xdr:row>
      <xdr:rowOff>146880</xdr:rowOff>
    </xdr:from>
    <xdr:to>
      <xdr:col>24</xdr:col>
      <xdr:colOff>523080</xdr:colOff>
      <xdr:row>84</xdr:row>
      <xdr:rowOff>117360</xdr:rowOff>
    </xdr:to>
    <xdr:sp>
      <xdr:nvSpPr>
        <xdr:cNvPr id="2" name="Oval 16"/>
        <xdr:cNvSpPr/>
      </xdr:nvSpPr>
      <xdr:spPr>
        <a:xfrm>
          <a:off x="34112520" y="27794160"/>
          <a:ext cx="180000" cy="16092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343080</xdr:colOff>
      <xdr:row>82</xdr:row>
      <xdr:rowOff>146880</xdr:rowOff>
    </xdr:from>
    <xdr:to>
      <xdr:col>24</xdr:col>
      <xdr:colOff>523080</xdr:colOff>
      <xdr:row>83</xdr:row>
      <xdr:rowOff>117360</xdr:rowOff>
    </xdr:to>
    <xdr:sp>
      <xdr:nvSpPr>
        <xdr:cNvPr id="3" name="Oval 17"/>
        <xdr:cNvSpPr/>
      </xdr:nvSpPr>
      <xdr:spPr>
        <a:xfrm>
          <a:off x="34112520" y="27603720"/>
          <a:ext cx="180000" cy="160920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343080</xdr:colOff>
      <xdr:row>14</xdr:row>
      <xdr:rowOff>181080</xdr:rowOff>
    </xdr:from>
    <xdr:to>
      <xdr:col>17</xdr:col>
      <xdr:colOff>523080</xdr:colOff>
      <xdr:row>14</xdr:row>
      <xdr:rowOff>342000</xdr:rowOff>
    </xdr:to>
    <xdr:sp>
      <xdr:nvSpPr>
        <xdr:cNvPr id="4" name="Oval 14"/>
        <xdr:cNvSpPr/>
      </xdr:nvSpPr>
      <xdr:spPr>
        <a:xfrm>
          <a:off x="27980280" y="3791160"/>
          <a:ext cx="180000" cy="160920"/>
        </a:xfrm>
        <a:prstGeom prst="ellipse">
          <a:avLst/>
        </a:prstGeom>
        <a:solidFill>
          <a:srgbClr val="ffe181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17</xdr:col>
      <xdr:colOff>343080</xdr:colOff>
      <xdr:row>15</xdr:row>
      <xdr:rowOff>181440</xdr:rowOff>
    </xdr:from>
    <xdr:to>
      <xdr:col>17</xdr:col>
      <xdr:colOff>523080</xdr:colOff>
      <xdr:row>15</xdr:row>
      <xdr:rowOff>342360</xdr:rowOff>
    </xdr:to>
    <xdr:sp>
      <xdr:nvSpPr>
        <xdr:cNvPr id="5" name="Oval 15"/>
        <xdr:cNvSpPr/>
      </xdr:nvSpPr>
      <xdr:spPr>
        <a:xfrm>
          <a:off x="27980280" y="4219920"/>
          <a:ext cx="180000" cy="160920"/>
        </a:xfrm>
        <a:prstGeom prst="ellipse">
          <a:avLst/>
        </a:prstGeom>
        <a:solidFill>
          <a:srgbClr val="00cc66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17</xdr:col>
      <xdr:colOff>343080</xdr:colOff>
      <xdr:row>16</xdr:row>
      <xdr:rowOff>181080</xdr:rowOff>
    </xdr:from>
    <xdr:to>
      <xdr:col>17</xdr:col>
      <xdr:colOff>523080</xdr:colOff>
      <xdr:row>16</xdr:row>
      <xdr:rowOff>342000</xdr:rowOff>
    </xdr:to>
    <xdr:sp>
      <xdr:nvSpPr>
        <xdr:cNvPr id="6" name="Oval 16"/>
        <xdr:cNvSpPr/>
      </xdr:nvSpPr>
      <xdr:spPr>
        <a:xfrm>
          <a:off x="27980280" y="4648320"/>
          <a:ext cx="180000" cy="160920"/>
        </a:xfrm>
        <a:prstGeom prst="ellipse">
          <a:avLst/>
        </a:prstGeom>
        <a:solidFill>
          <a:srgbClr val="ff4343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17</xdr:col>
      <xdr:colOff>343080</xdr:colOff>
      <xdr:row>13</xdr:row>
      <xdr:rowOff>181080</xdr:rowOff>
    </xdr:from>
    <xdr:to>
      <xdr:col>17</xdr:col>
      <xdr:colOff>523080</xdr:colOff>
      <xdr:row>13</xdr:row>
      <xdr:rowOff>342000</xdr:rowOff>
    </xdr:to>
    <xdr:sp>
      <xdr:nvSpPr>
        <xdr:cNvPr id="7" name="Oval 14"/>
        <xdr:cNvSpPr/>
      </xdr:nvSpPr>
      <xdr:spPr>
        <a:xfrm>
          <a:off x="27980280" y="3362400"/>
          <a:ext cx="180000" cy="160920"/>
        </a:xfrm>
        <a:prstGeom prst="ellipse">
          <a:avLst/>
        </a:prstGeom>
        <a:solidFill>
          <a:srgbClr val="404040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181080</xdr:colOff>
      <xdr:row>7</xdr:row>
      <xdr:rowOff>41760</xdr:rowOff>
    </xdr:from>
    <xdr:to>
      <xdr:col>3</xdr:col>
      <xdr:colOff>1131840</xdr:colOff>
      <xdr:row>14</xdr:row>
      <xdr:rowOff>720</xdr:rowOff>
    </xdr:to>
    <xdr:sp>
      <xdr:nvSpPr>
        <xdr:cNvPr id="8" name="Hexágono 47"/>
        <xdr:cNvSpPr/>
      </xdr:nvSpPr>
      <xdr:spPr>
        <a:xfrm>
          <a:off x="1933200" y="1411560"/>
          <a:ext cx="1212120" cy="1092240"/>
        </a:xfrm>
        <a:prstGeom prst="hexagon">
          <a:avLst>
            <a:gd name="adj" fmla="val 25000"/>
            <a:gd name="vf" fmla="val 115470"/>
          </a:avLst>
        </a:prstGeom>
        <a:solidFill>
          <a:srgbClr val="004274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rIns="90000" tIns="45000" bIns="45000" anchor="ctr">
          <a:noAutofit/>
        </a:bodyPr>
        <a:p>
          <a:pPr algn="ctr" defTabSz="914400">
            <a:lnSpc>
              <a:spcPct val="100000"/>
            </a:lnSpc>
          </a:pPr>
          <a:r>
            <a:rPr b="0" lang="pt-BR" sz="1200" spc="-1" strike="noStrike">
              <a:solidFill>
                <a:schemeClr val="lt1"/>
              </a:solidFill>
              <a:latin typeface="Calibri"/>
            </a:rPr>
            <a:t>   </a:t>
          </a:r>
          <a:r>
            <a:rPr b="0" lang="pt-BR" sz="1200" spc="-1" strike="noStrike">
              <a:solidFill>
                <a:schemeClr val="lt1"/>
              </a:solidFill>
              <a:latin typeface="Calibri"/>
            </a:rPr>
            <a:t>Evitar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877320</xdr:colOff>
      <xdr:row>3</xdr:row>
      <xdr:rowOff>135360</xdr:rowOff>
    </xdr:from>
    <xdr:to>
      <xdr:col>3</xdr:col>
      <xdr:colOff>2085120</xdr:colOff>
      <xdr:row>10</xdr:row>
      <xdr:rowOff>85320</xdr:rowOff>
    </xdr:to>
    <xdr:sp>
      <xdr:nvSpPr>
        <xdr:cNvPr id="9" name="Hexágono 48"/>
        <xdr:cNvSpPr/>
      </xdr:nvSpPr>
      <xdr:spPr>
        <a:xfrm>
          <a:off x="2890800" y="857520"/>
          <a:ext cx="1207800" cy="1083240"/>
        </a:xfrm>
        <a:prstGeom prst="hexagon">
          <a:avLst>
            <a:gd name="adj" fmla="val 25000"/>
            <a:gd name="vf" fmla="val 115470"/>
          </a:avLst>
        </a:prstGeom>
        <a:solidFill>
          <a:srgbClr val="005da2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rIns="90000" tIns="45000" bIns="45000" anchor="ctr">
          <a:noAutofit/>
        </a:bodyPr>
        <a:p>
          <a:pPr algn="ctr" defTabSz="914400">
            <a:lnSpc>
              <a:spcPct val="100000"/>
            </a:lnSpc>
          </a:pPr>
          <a:r>
            <a:rPr b="0" lang="pt-BR" sz="1200" spc="-1" strike="noStrike">
              <a:solidFill>
                <a:schemeClr val="lt1"/>
              </a:solidFill>
              <a:latin typeface="Calibri"/>
            </a:rPr>
            <a:t>Reduzir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877320</xdr:colOff>
      <xdr:row>10</xdr:row>
      <xdr:rowOff>100080</xdr:rowOff>
    </xdr:from>
    <xdr:to>
      <xdr:col>3</xdr:col>
      <xdr:colOff>2085120</xdr:colOff>
      <xdr:row>17</xdr:row>
      <xdr:rowOff>10080</xdr:rowOff>
    </xdr:to>
    <xdr:sp>
      <xdr:nvSpPr>
        <xdr:cNvPr id="10" name="Hexágono 49"/>
        <xdr:cNvSpPr/>
      </xdr:nvSpPr>
      <xdr:spPr>
        <a:xfrm>
          <a:off x="2890800" y="1955520"/>
          <a:ext cx="1207800" cy="1043640"/>
        </a:xfrm>
        <a:prstGeom prst="hexagon">
          <a:avLst>
            <a:gd name="adj" fmla="val 25000"/>
            <a:gd name="vf" fmla="val 115470"/>
          </a:avLst>
        </a:prstGeom>
        <a:solidFill>
          <a:srgbClr val="0088ee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rIns="0" tIns="45000" bIns="45000" anchor="ctr">
          <a:noAutofit/>
        </a:bodyPr>
        <a:p>
          <a:pPr algn="ctr" defTabSz="914400">
            <a:lnSpc>
              <a:spcPct val="100000"/>
            </a:lnSpc>
          </a:pPr>
          <a:r>
            <a:rPr b="0" lang="pt-BR" sz="1200" spc="-1" strike="noStrike">
              <a:solidFill>
                <a:schemeClr val="lt1"/>
              </a:solidFill>
              <a:latin typeface="Calibri"/>
            </a:rPr>
            <a:t>Compartilhar</a:t>
          </a:r>
          <a:endParaRPr b="0" lang="pt-BR" sz="1200" spc="-1" strike="noStrike">
            <a:latin typeface="Times New Roman"/>
          </a:endParaRPr>
        </a:p>
      </xdr:txBody>
    </xdr:sp>
    <xdr:clientData/>
  </xdr:twoCellAnchor>
  <xdr:twoCellAnchor editAs="twoCell">
    <xdr:from>
      <xdr:col>3</xdr:col>
      <xdr:colOff>1838160</xdr:colOff>
      <xdr:row>7</xdr:row>
      <xdr:rowOff>17640</xdr:rowOff>
    </xdr:from>
    <xdr:to>
      <xdr:col>3</xdr:col>
      <xdr:colOff>3037320</xdr:colOff>
      <xdr:row>14</xdr:row>
      <xdr:rowOff>720</xdr:rowOff>
    </xdr:to>
    <xdr:sp>
      <xdr:nvSpPr>
        <xdr:cNvPr id="11" name="Hexágono 50"/>
        <xdr:cNvSpPr/>
      </xdr:nvSpPr>
      <xdr:spPr>
        <a:xfrm>
          <a:off x="3851640" y="1387440"/>
          <a:ext cx="1199160" cy="1116360"/>
        </a:xfrm>
        <a:prstGeom prst="hexagon">
          <a:avLst>
            <a:gd name="adj" fmla="val 25000"/>
            <a:gd name="vf" fmla="val 115470"/>
          </a:avLst>
        </a:prstGeom>
        <a:solidFill>
          <a:srgbClr val="33a8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0" rIns="90000" tIns="45000" bIns="45000" anchor="ctr">
          <a:noAutofit/>
        </a:bodyPr>
        <a:p>
          <a:pPr algn="ctr" defTabSz="914400">
            <a:lnSpc>
              <a:spcPct val="100000"/>
            </a:lnSpc>
          </a:pPr>
          <a:r>
            <a:rPr b="0" lang="pt-BR" sz="1200" spc="-1" strike="noStrike">
              <a:solidFill>
                <a:schemeClr val="lt1"/>
              </a:solidFill>
              <a:latin typeface="Calibri"/>
            </a:rPr>
            <a:t>Aceitar</a:t>
          </a:r>
          <a:endParaRPr b="0" lang="pt-BR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J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7" activeCellId="0" sqref="O37"/>
    </sheetView>
  </sheetViews>
  <sheetFormatPr defaultColWidth="8.6796875" defaultRowHeight="12.75" zeroHeight="false" outlineLevelRow="0" outlineLevelCol="0"/>
  <sheetData>
    <row r="5" customFormat="false" ht="12.75" hidden="false" customHeight="false" outlineLevel="0" collapsed="false">
      <c r="B5" s="1" t="s">
        <v>0</v>
      </c>
      <c r="C5" s="1"/>
      <c r="D5" s="1"/>
      <c r="E5" s="1"/>
      <c r="F5" s="1"/>
      <c r="G5" s="1"/>
      <c r="H5" s="1"/>
      <c r="I5" s="1"/>
      <c r="J5" s="1"/>
    </row>
    <row r="7" customFormat="false" ht="12.75" hidden="false" customHeight="true" outlineLevel="0" collapsed="false">
      <c r="B7" s="2" t="s">
        <v>1</v>
      </c>
      <c r="C7" s="2"/>
      <c r="D7" s="2"/>
      <c r="E7" s="2"/>
      <c r="F7" s="2"/>
      <c r="G7" s="2"/>
      <c r="H7" s="2"/>
      <c r="I7" s="2"/>
      <c r="J7" s="2"/>
    </row>
    <row r="8" customFormat="false" ht="12.7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</row>
    <row r="9" customFormat="false" ht="12.75" hidden="false" customHeight="false" outlineLevel="0" collapsed="false">
      <c r="B9" s="2"/>
      <c r="C9" s="2"/>
      <c r="D9" s="2"/>
      <c r="E9" s="2"/>
      <c r="F9" s="2"/>
      <c r="G9" s="2"/>
      <c r="H9" s="2"/>
      <c r="I9" s="2"/>
      <c r="J9" s="2"/>
    </row>
    <row r="10" customFormat="false" ht="12.75" hidden="false" customHeight="false" outlineLevel="0" collapsed="false">
      <c r="B10" s="2"/>
      <c r="C10" s="2"/>
      <c r="D10" s="2"/>
      <c r="E10" s="2"/>
      <c r="F10" s="2"/>
      <c r="G10" s="2"/>
      <c r="H10" s="2"/>
      <c r="I10" s="2"/>
      <c r="J10" s="2"/>
    </row>
    <row r="11" customFormat="false" ht="12.7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</row>
    <row r="12" customFormat="false" ht="12" hidden="false" customHeight="true" outlineLevel="0" collapsed="false">
      <c r="B12" s="2"/>
      <c r="C12" s="2"/>
      <c r="D12" s="2"/>
      <c r="E12" s="2"/>
      <c r="F12" s="2"/>
      <c r="G12" s="2"/>
      <c r="H12" s="2"/>
      <c r="I12" s="2"/>
      <c r="J12" s="2"/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.75" hidden="false" customHeight="false" outlineLevel="0" collapsed="false">
      <c r="B15" s="3"/>
      <c r="C15" s="3"/>
      <c r="D15" s="3"/>
      <c r="E15" s="3"/>
      <c r="F15" s="3"/>
      <c r="G15" s="3"/>
      <c r="H15" s="3"/>
      <c r="I15" s="3"/>
      <c r="J15" s="3"/>
    </row>
    <row r="16" customFormat="false" ht="12.75" hidden="false" customHeight="true" outlineLevel="0" collapsed="false">
      <c r="B16" s="4" t="s">
        <v>2</v>
      </c>
      <c r="C16" s="4"/>
      <c r="D16" s="4"/>
      <c r="E16" s="4"/>
      <c r="F16" s="4"/>
      <c r="G16" s="4"/>
      <c r="H16" s="4"/>
      <c r="I16" s="4"/>
      <c r="J16" s="4"/>
    </row>
    <row r="17" customFormat="false" ht="12.75" hidden="false" customHeight="false" outlineLevel="0" collapsed="false">
      <c r="B17" s="4"/>
      <c r="C17" s="4"/>
      <c r="D17" s="4"/>
      <c r="E17" s="4"/>
      <c r="F17" s="4"/>
      <c r="G17" s="4"/>
      <c r="H17" s="4"/>
      <c r="I17" s="4"/>
      <c r="J17" s="4"/>
    </row>
    <row r="18" customFormat="false" ht="12.75" hidden="false" customHeight="false" outlineLevel="0" collapsed="false">
      <c r="B18" s="4"/>
      <c r="C18" s="4"/>
      <c r="D18" s="4"/>
      <c r="E18" s="4"/>
      <c r="F18" s="4"/>
      <c r="G18" s="4"/>
      <c r="H18" s="4"/>
      <c r="I18" s="4"/>
      <c r="J18" s="4"/>
    </row>
    <row r="19" customFormat="false" ht="12.75" hidden="false" customHeight="false" outlineLevel="0" collapsed="false">
      <c r="B19" s="4"/>
      <c r="C19" s="4"/>
      <c r="D19" s="4"/>
      <c r="E19" s="4"/>
      <c r="F19" s="4"/>
      <c r="G19" s="4"/>
      <c r="H19" s="4"/>
      <c r="I19" s="4"/>
      <c r="J19" s="4"/>
    </row>
    <row r="20" customFormat="false" ht="12.75" hidden="false" customHeight="false" outlineLevel="0" collapsed="false">
      <c r="B20" s="4"/>
      <c r="C20" s="4"/>
      <c r="D20" s="4"/>
      <c r="E20" s="4"/>
      <c r="F20" s="4"/>
      <c r="G20" s="4"/>
      <c r="H20" s="4"/>
      <c r="I20" s="4"/>
      <c r="J20" s="4"/>
    </row>
    <row r="21" customFormat="false" ht="12.75" hidden="false" customHeight="false" outlineLevel="0" collapsed="false">
      <c r="B21" s="4"/>
      <c r="C21" s="4"/>
      <c r="D21" s="4"/>
      <c r="E21" s="4"/>
      <c r="F21" s="4"/>
      <c r="G21" s="4"/>
      <c r="H21" s="4"/>
      <c r="I21" s="4"/>
      <c r="J21" s="4"/>
    </row>
    <row r="22" customFormat="false" ht="12.75" hidden="false" customHeight="false" outlineLevel="0" collapsed="false">
      <c r="B22" s="4"/>
      <c r="C22" s="4"/>
      <c r="D22" s="4"/>
      <c r="E22" s="4"/>
      <c r="F22" s="4"/>
      <c r="G22" s="4"/>
      <c r="H22" s="4"/>
      <c r="I22" s="4"/>
      <c r="J22" s="4"/>
    </row>
    <row r="23" customFormat="false" ht="12.75" hidden="false" customHeight="false" outlineLevel="0" collapsed="false">
      <c r="B23" s="4"/>
      <c r="C23" s="4"/>
      <c r="D23" s="4"/>
      <c r="E23" s="4"/>
      <c r="F23" s="4"/>
      <c r="G23" s="4"/>
      <c r="H23" s="4"/>
      <c r="I23" s="4"/>
      <c r="J23" s="4"/>
    </row>
    <row r="25" customFormat="false" ht="12.75" hidden="false" customHeight="true" outlineLevel="0" collapsed="false">
      <c r="B25" s="5" t="s">
        <v>3</v>
      </c>
      <c r="C25" s="5"/>
      <c r="D25" s="5"/>
      <c r="E25" s="5"/>
      <c r="F25" s="5"/>
      <c r="G25" s="5"/>
      <c r="H25" s="5"/>
      <c r="I25" s="5"/>
      <c r="J25" s="5"/>
    </row>
    <row r="26" customFormat="false" ht="12.75" hidden="false" customHeight="false" outlineLevel="0" collapsed="false">
      <c r="B26" s="5"/>
      <c r="C26" s="5"/>
      <c r="D26" s="5"/>
      <c r="E26" s="5"/>
      <c r="F26" s="5"/>
      <c r="G26" s="5"/>
      <c r="H26" s="5"/>
      <c r="I26" s="5"/>
      <c r="J26" s="5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5"/>
      <c r="I27" s="5"/>
      <c r="J27" s="5"/>
    </row>
    <row r="28" customFormat="false" ht="12.75" hidden="false" customHeight="false" outlineLevel="0" collapsed="false">
      <c r="B28" s="5"/>
      <c r="C28" s="5"/>
      <c r="D28" s="5"/>
      <c r="E28" s="5"/>
      <c r="F28" s="5"/>
      <c r="G28" s="5"/>
      <c r="H28" s="5"/>
      <c r="I28" s="5"/>
      <c r="J28" s="5"/>
    </row>
    <row r="29" customFormat="false" ht="12.75" hidden="false" customHeight="true" outlineLevel="0" collapsed="false">
      <c r="B29" s="5" t="s">
        <v>4</v>
      </c>
      <c r="C29" s="5"/>
      <c r="D29" s="5"/>
      <c r="E29" s="5"/>
      <c r="F29" s="5"/>
      <c r="G29" s="5"/>
      <c r="H29" s="5"/>
      <c r="I29" s="5"/>
      <c r="J29" s="5"/>
    </row>
    <row r="30" customFormat="false" ht="12.75" hidden="false" customHeight="false" outlineLevel="0" collapsed="false">
      <c r="B30" s="5"/>
      <c r="C30" s="5"/>
      <c r="D30" s="5"/>
      <c r="E30" s="5"/>
      <c r="F30" s="5"/>
      <c r="G30" s="5"/>
      <c r="H30" s="5"/>
      <c r="I30" s="5"/>
      <c r="J30" s="5"/>
    </row>
    <row r="31" customFormat="false" ht="12.75" hidden="false" customHeight="false" outlineLevel="0" collapsed="false">
      <c r="B31" s="5"/>
      <c r="C31" s="5"/>
      <c r="D31" s="5"/>
      <c r="E31" s="5"/>
      <c r="F31" s="5"/>
      <c r="G31" s="5"/>
      <c r="H31" s="5"/>
      <c r="I31" s="5"/>
      <c r="J31" s="5"/>
    </row>
    <row r="32" customFormat="false" ht="12.75" hidden="false" customHeight="false" outlineLevel="0" collapsed="false">
      <c r="B32" s="5"/>
      <c r="C32" s="5"/>
      <c r="D32" s="5"/>
      <c r="E32" s="5"/>
      <c r="F32" s="5"/>
      <c r="G32" s="5"/>
      <c r="H32" s="5"/>
      <c r="I32" s="5"/>
      <c r="J32" s="5"/>
    </row>
    <row r="34" customFormat="false" ht="12.75" hidden="false" customHeight="true" outlineLevel="0" collapsed="false">
      <c r="B34" s="5" t="s">
        <v>5</v>
      </c>
      <c r="C34" s="5"/>
      <c r="D34" s="5"/>
      <c r="E34" s="5"/>
      <c r="F34" s="5"/>
      <c r="G34" s="5"/>
      <c r="H34" s="5"/>
      <c r="I34" s="5"/>
      <c r="J34" s="5"/>
    </row>
    <row r="35" customFormat="false" ht="12.75" hidden="false" customHeight="false" outlineLevel="0" collapsed="false">
      <c r="B35" s="5"/>
      <c r="C35" s="5"/>
      <c r="D35" s="5"/>
      <c r="E35" s="5"/>
      <c r="F35" s="5"/>
      <c r="G35" s="5"/>
      <c r="H35" s="5"/>
      <c r="I35" s="5"/>
      <c r="J35" s="5"/>
    </row>
    <row r="36" customFormat="false" ht="12.75" hidden="false" customHeight="false" outlineLevel="0" collapsed="false">
      <c r="B36" s="5"/>
      <c r="C36" s="5"/>
      <c r="D36" s="5"/>
      <c r="E36" s="5"/>
      <c r="F36" s="5"/>
      <c r="G36" s="5"/>
      <c r="H36" s="5"/>
      <c r="I36" s="5"/>
      <c r="J36" s="5"/>
    </row>
    <row r="37" customFormat="false" ht="12.75" hidden="false" customHeight="false" outlineLevel="0" collapsed="false">
      <c r="B37" s="6"/>
      <c r="C37" s="6"/>
      <c r="D37" s="6"/>
      <c r="E37" s="6"/>
      <c r="F37" s="6"/>
      <c r="G37" s="6"/>
      <c r="H37" s="6"/>
      <c r="I37" s="6"/>
      <c r="J37" s="6"/>
    </row>
    <row r="38" customFormat="false" ht="12.75" hidden="false" customHeight="true" outlineLevel="0" collapsed="false">
      <c r="B38" s="5" t="s">
        <v>6</v>
      </c>
      <c r="C38" s="5"/>
      <c r="D38" s="5"/>
      <c r="E38" s="5"/>
      <c r="F38" s="5"/>
      <c r="G38" s="5"/>
      <c r="H38" s="5"/>
      <c r="I38" s="5"/>
      <c r="J38" s="5"/>
    </row>
    <row r="39" customFormat="false" ht="12.75" hidden="false" customHeight="false" outlineLevel="0" collapsed="false">
      <c r="B39" s="5"/>
      <c r="C39" s="5"/>
      <c r="D39" s="5"/>
      <c r="E39" s="5"/>
      <c r="F39" s="5"/>
      <c r="G39" s="5"/>
      <c r="H39" s="5"/>
      <c r="I39" s="5"/>
      <c r="J39" s="5"/>
    </row>
    <row r="40" customFormat="false" ht="12.75" hidden="false" customHeight="false" outlineLevel="0" collapsed="false">
      <c r="B40" s="5"/>
      <c r="C40" s="5"/>
      <c r="D40" s="5"/>
      <c r="E40" s="5"/>
      <c r="F40" s="5"/>
      <c r="G40" s="5"/>
      <c r="H40" s="5"/>
      <c r="I40" s="5"/>
      <c r="J40" s="5"/>
    </row>
    <row r="41" customFormat="false" ht="12.75" hidden="false" customHeight="false" outlineLevel="0" collapsed="false">
      <c r="B41" s="5"/>
      <c r="C41" s="5"/>
      <c r="D41" s="5"/>
      <c r="E41" s="5"/>
      <c r="F41" s="5"/>
      <c r="G41" s="5"/>
      <c r="H41" s="5"/>
      <c r="I41" s="5"/>
      <c r="J41" s="5"/>
    </row>
  </sheetData>
  <mergeCells count="7">
    <mergeCell ref="B5:J5"/>
    <mergeCell ref="B7:J14"/>
    <mergeCell ref="B16:J23"/>
    <mergeCell ref="B25:J28"/>
    <mergeCell ref="B29:J32"/>
    <mergeCell ref="B34:J36"/>
    <mergeCell ref="B38:J4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C4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2.75" zeroHeight="false" outlineLevelRow="0" outlineLevelCol="0"/>
  <cols>
    <col collapsed="false" customWidth="true" hidden="false" outlineLevel="0" max="2" min="2" style="496" width="27.57"/>
  </cols>
  <sheetData>
    <row r="7" customFormat="false" ht="12.75" hidden="false" customHeight="false" outlineLevel="0" collapsed="false">
      <c r="B7" s="1" t="s">
        <v>300</v>
      </c>
      <c r="C7" s="1"/>
    </row>
    <row r="8" customFormat="false" ht="12.75" hidden="false" customHeight="false" outlineLevel="0" collapsed="false">
      <c r="B8" s="555" t="s">
        <v>301</v>
      </c>
      <c r="C8" s="555"/>
    </row>
    <row r="9" customFormat="false" ht="12.75" hidden="false" customHeight="false" outlineLevel="0" collapsed="false">
      <c r="B9" s="555" t="s">
        <v>302</v>
      </c>
      <c r="C9" s="555"/>
    </row>
    <row r="11" customFormat="false" ht="12.75" hidden="false" customHeight="false" outlineLevel="0" collapsed="false">
      <c r="B11" s="1" t="s">
        <v>303</v>
      </c>
      <c r="C11" s="1"/>
    </row>
    <row r="12" customFormat="false" ht="12.75" hidden="false" customHeight="false" outlineLevel="0" collapsed="false">
      <c r="B12" s="555" t="s">
        <v>304</v>
      </c>
      <c r="C12" s="555"/>
    </row>
    <row r="13" customFormat="false" ht="12.75" hidden="false" customHeight="false" outlineLevel="0" collapsed="false">
      <c r="B13" s="555" t="s">
        <v>305</v>
      </c>
      <c r="C13" s="555"/>
    </row>
    <row r="15" customFormat="false" ht="12.75" hidden="false" customHeight="false" outlineLevel="0" collapsed="false">
      <c r="B15" s="1" t="s">
        <v>306</v>
      </c>
      <c r="C15" s="1"/>
    </row>
    <row r="16" customFormat="false" ht="12.75" hidden="false" customHeight="false" outlineLevel="0" collapsed="false">
      <c r="B16" s="555" t="s">
        <v>307</v>
      </c>
      <c r="C16" s="555"/>
    </row>
    <row r="17" customFormat="false" ht="12.75" hidden="false" customHeight="true" outlineLevel="0" collapsed="false">
      <c r="B17" s="556" t="s">
        <v>308</v>
      </c>
      <c r="C17" s="556"/>
    </row>
    <row r="18" customFormat="false" ht="12.75" hidden="false" customHeight="false" outlineLevel="0" collapsed="false">
      <c r="B18" s="556"/>
      <c r="C18" s="556"/>
    </row>
    <row r="19" customFormat="false" ht="12.75" hidden="false" customHeight="false" outlineLevel="0" collapsed="false">
      <c r="B19" s="556"/>
      <c r="C19" s="556"/>
    </row>
    <row r="20" customFormat="false" ht="12.75" hidden="false" customHeight="false" outlineLevel="0" collapsed="false">
      <c r="B20" s="556"/>
      <c r="C20" s="556"/>
    </row>
    <row r="21" customFormat="false" ht="12.75" hidden="false" customHeight="false" outlineLevel="0" collapsed="false">
      <c r="B21" s="496" t="s">
        <v>309</v>
      </c>
    </row>
    <row r="22" customFormat="false" ht="12.75" hidden="false" customHeight="true" outlineLevel="0" collapsed="false">
      <c r="B22" s="557" t="s">
        <v>310</v>
      </c>
      <c r="C22" s="557"/>
    </row>
    <row r="23" customFormat="false" ht="12.75" hidden="false" customHeight="false" outlineLevel="0" collapsed="false">
      <c r="B23" s="557"/>
      <c r="C23" s="557"/>
    </row>
    <row r="25" customFormat="false" ht="12.75" hidden="false" customHeight="false" outlineLevel="0" collapsed="false">
      <c r="B25" s="496" t="s">
        <v>311</v>
      </c>
    </row>
    <row r="26" customFormat="false" ht="12.75" hidden="false" customHeight="true" outlineLevel="0" collapsed="false">
      <c r="B26" s="557" t="s">
        <v>312</v>
      </c>
      <c r="C26" s="557"/>
    </row>
    <row r="27" customFormat="false" ht="12.75" hidden="false" customHeight="false" outlineLevel="0" collapsed="false">
      <c r="B27" s="557"/>
      <c r="C27" s="557"/>
    </row>
    <row r="29" customFormat="false" ht="12.75" hidden="false" customHeight="false" outlineLevel="0" collapsed="false">
      <c r="B29" s="558" t="s">
        <v>313</v>
      </c>
    </row>
    <row r="30" customFormat="false" ht="12.75" hidden="false" customHeight="false" outlineLevel="0" collapsed="false">
      <c r="B30" s="496" t="s">
        <v>314</v>
      </c>
    </row>
    <row r="31" customFormat="false" ht="12.75" hidden="false" customHeight="true" outlineLevel="0" collapsed="false">
      <c r="B31" s="556" t="s">
        <v>315</v>
      </c>
      <c r="C31" s="556"/>
    </row>
    <row r="32" customFormat="false" ht="12.75" hidden="false" customHeight="false" outlineLevel="0" collapsed="false">
      <c r="B32" s="556"/>
      <c r="C32" s="556"/>
    </row>
    <row r="33" customFormat="false" ht="12.75" hidden="false" customHeight="false" outlineLevel="0" collapsed="false">
      <c r="B33" s="556"/>
      <c r="C33" s="556"/>
    </row>
    <row r="34" customFormat="false" ht="12.75" hidden="false" customHeight="false" outlineLevel="0" collapsed="false">
      <c r="B34" s="556"/>
      <c r="C34" s="556"/>
    </row>
    <row r="35" customFormat="false" ht="12.75" hidden="false" customHeight="false" outlineLevel="0" collapsed="false">
      <c r="B35" s="556"/>
      <c r="C35" s="556"/>
    </row>
    <row r="36" customFormat="false" ht="12.75" hidden="false" customHeight="false" outlineLevel="0" collapsed="false">
      <c r="B36" s="556"/>
      <c r="C36" s="556"/>
    </row>
    <row r="37" customFormat="false" ht="12.75" hidden="false" customHeight="false" outlineLevel="0" collapsed="false">
      <c r="B37" s="556"/>
      <c r="C37" s="556"/>
    </row>
    <row r="39" customFormat="false" ht="12.75" hidden="false" customHeight="false" outlineLevel="0" collapsed="false">
      <c r="B39" s="496" t="s">
        <v>316</v>
      </c>
    </row>
    <row r="40" customFormat="false" ht="12.75" hidden="false" customHeight="true" outlineLevel="0" collapsed="false">
      <c r="B40" s="557" t="s">
        <v>317</v>
      </c>
      <c r="C40" s="557"/>
    </row>
    <row r="41" customFormat="false" ht="12.75" hidden="false" customHeight="false" outlineLevel="0" collapsed="false">
      <c r="B41" s="557"/>
      <c r="C41" s="557"/>
    </row>
    <row r="43" customFormat="false" ht="12.75" hidden="false" customHeight="false" outlineLevel="0" collapsed="false">
      <c r="B43" s="496" t="s">
        <v>318</v>
      </c>
    </row>
    <row r="44" customFormat="false" ht="12.75" hidden="false" customHeight="true" outlineLevel="0" collapsed="false">
      <c r="B44" s="557" t="s">
        <v>319</v>
      </c>
      <c r="C44" s="557"/>
    </row>
    <row r="45" customFormat="false" ht="12.75" hidden="false" customHeight="false" outlineLevel="0" collapsed="false">
      <c r="B45" s="557"/>
      <c r="C45" s="557"/>
    </row>
    <row r="47" customFormat="false" ht="12.75" hidden="false" customHeight="false" outlineLevel="0" collapsed="false">
      <c r="B47" s="496" t="s">
        <v>320</v>
      </c>
    </row>
    <row r="48" customFormat="false" ht="12.75" hidden="false" customHeight="true" outlineLevel="0" collapsed="false">
      <c r="B48" s="557" t="s">
        <v>321</v>
      </c>
      <c r="C48" s="557"/>
    </row>
    <row r="49" customFormat="false" ht="12.75" hidden="false" customHeight="false" outlineLevel="0" collapsed="false">
      <c r="B49" s="557"/>
      <c r="C49" s="557"/>
    </row>
  </sheetData>
  <sheetProtection algorithmName="SHA-512" hashValue="gPqq/qGrQ3xls6DaVpLlj9o4WsCqQiGUUHTW1I15UHysj6fk6qpRHbYgU7zmJAVg/12m9O/G2CcdDT/4kCKqoQ==" saltValue="NJ3t0O0sVyTjmt0MmkBJeQ==" spinCount="100000" sheet="true" objects="true" scenarios="true"/>
  <mergeCells count="15">
    <mergeCell ref="B7:C7"/>
    <mergeCell ref="B8:C8"/>
    <mergeCell ref="B9:C9"/>
    <mergeCell ref="B11:C11"/>
    <mergeCell ref="B12:C12"/>
    <mergeCell ref="B13:C13"/>
    <mergeCell ref="B15:C15"/>
    <mergeCell ref="B16:C16"/>
    <mergeCell ref="B17:C20"/>
    <mergeCell ref="B22:C23"/>
    <mergeCell ref="B26:C27"/>
    <mergeCell ref="B31:C37"/>
    <mergeCell ref="B40:C41"/>
    <mergeCell ref="B44:C45"/>
    <mergeCell ref="B48:C4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19" activeCellId="0" sqref="E19"/>
    </sheetView>
  </sheetViews>
  <sheetFormatPr defaultColWidth="8.6796875" defaultRowHeight="12.75" zeroHeight="false" outlineLevelRow="0" outlineLevelCol="0"/>
  <sheetData>
    <row r="3" customFormat="false" ht="15.65" hidden="false" customHeight="false" outlineLevel="0" collapsed="false">
      <c r="B3" s="559" t="s">
        <v>322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C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3" activeCellId="0" sqref="B53"/>
    </sheetView>
  </sheetViews>
  <sheetFormatPr defaultColWidth="9.1484375" defaultRowHeight="12.75" zeroHeight="false" outlineLevelRow="0" outlineLevelCol="0"/>
  <cols>
    <col collapsed="false" customWidth="true" hidden="false" outlineLevel="0" max="1" min="1" style="7" width="59.14"/>
    <col collapsed="false" customWidth="true" hidden="false" outlineLevel="0" max="2" min="2" style="7" width="41.71"/>
    <col collapsed="false" customWidth="true" hidden="false" outlineLevel="0" max="3" min="3" style="7" width="30"/>
    <col collapsed="false" customWidth="false" hidden="false" outlineLevel="0" max="16384" min="4" style="7" width="9.14"/>
  </cols>
  <sheetData>
    <row r="1" customFormat="false" ht="12.75" hidden="false" customHeight="true" outlineLevel="0" collapsed="false">
      <c r="A1" s="8" t="s">
        <v>7</v>
      </c>
      <c r="B1" s="8"/>
      <c r="C1" s="8"/>
    </row>
    <row r="2" customFormat="false" ht="13.5" hidden="false" customHeight="true" outlineLevel="0" collapsed="false">
      <c r="A2" s="8"/>
      <c r="B2" s="8"/>
      <c r="C2" s="8"/>
    </row>
    <row r="3" customFormat="false" ht="12.75" hidden="false" customHeight="true" outlineLevel="0" collapsed="false">
      <c r="A3" s="9" t="s">
        <v>8</v>
      </c>
      <c r="B3" s="10"/>
      <c r="C3" s="10"/>
    </row>
    <row r="4" customFormat="false" ht="12.75" hidden="false" customHeight="true" outlineLevel="0" collapsed="false">
      <c r="A4" s="11" t="s">
        <v>9</v>
      </c>
      <c r="B4" s="12"/>
      <c r="C4" s="12"/>
    </row>
    <row r="5" customFormat="false" ht="12.75" hidden="false" customHeight="true" outlineLevel="0" collapsed="false">
      <c r="A5" s="13" t="s">
        <v>10</v>
      </c>
      <c r="B5" s="14" t="s">
        <v>11</v>
      </c>
      <c r="C5" s="14" t="s">
        <v>12</v>
      </c>
    </row>
    <row r="6" customFormat="false" ht="12.75" hidden="false" customHeight="true" outlineLevel="0" collapsed="false">
      <c r="A6" s="11" t="s">
        <v>13</v>
      </c>
      <c r="B6" s="15"/>
      <c r="C6" s="16"/>
    </row>
    <row r="7" customFormat="false" ht="12.75" hidden="false" customHeight="true" outlineLevel="0" collapsed="false">
      <c r="A7" s="9" t="s">
        <v>14</v>
      </c>
      <c r="B7" s="17"/>
      <c r="C7" s="18"/>
    </row>
    <row r="8" customFormat="false" ht="30" hidden="false" customHeight="true" outlineLevel="0" collapsed="false">
      <c r="A8" s="11" t="s">
        <v>15</v>
      </c>
      <c r="B8" s="19"/>
      <c r="C8" s="16"/>
    </row>
    <row r="9" customFormat="false" ht="12.75" hidden="false" customHeight="true" outlineLevel="0" collapsed="false">
      <c r="A9" s="9" t="s">
        <v>16</v>
      </c>
      <c r="B9" s="18"/>
      <c r="C9" s="18"/>
    </row>
    <row r="10" customFormat="false" ht="12.75" hidden="false" customHeight="true" outlineLevel="0" collapsed="false">
      <c r="A10" s="11" t="s">
        <v>17</v>
      </c>
      <c r="B10" s="19"/>
      <c r="C10" s="16"/>
    </row>
    <row r="11" customFormat="false" ht="12.75" hidden="false" customHeight="true" outlineLevel="0" collapsed="false">
      <c r="A11" s="13" t="s">
        <v>18</v>
      </c>
      <c r="B11" s="14" t="s">
        <v>11</v>
      </c>
      <c r="C11" s="14" t="s">
        <v>12</v>
      </c>
    </row>
    <row r="12" customFormat="false" ht="12.75" hidden="false" customHeight="true" outlineLevel="0" collapsed="false">
      <c r="A12" s="11" t="s">
        <v>19</v>
      </c>
      <c r="B12" s="16"/>
      <c r="C12" s="16"/>
    </row>
    <row r="13" customFormat="false" ht="12.75" hidden="false" customHeight="true" outlineLevel="0" collapsed="false">
      <c r="A13" s="9" t="s">
        <v>20</v>
      </c>
      <c r="B13" s="18"/>
      <c r="C13" s="18"/>
    </row>
    <row r="14" customFormat="false" ht="12.75" hidden="false" customHeight="true" outlineLevel="0" collapsed="false">
      <c r="A14" s="11" t="s">
        <v>21</v>
      </c>
      <c r="B14" s="16"/>
      <c r="C14" s="16"/>
    </row>
    <row r="15" customFormat="false" ht="5.25" hidden="false" customHeight="true" outlineLevel="0" collapsed="false"/>
    <row r="16" s="21" customFormat="true" ht="25.5" hidden="false" customHeight="true" outlineLevel="0" collapsed="false">
      <c r="A16" s="20"/>
      <c r="B16" s="20"/>
      <c r="C16" s="20"/>
    </row>
    <row r="17" customFormat="false" ht="12.75" hidden="false" customHeight="false" outlineLevel="0" collapsed="false">
      <c r="A17" s="22"/>
    </row>
    <row r="18" customFormat="false" ht="12.75" hidden="false" customHeight="true" outlineLevel="0" collapsed="false">
      <c r="A18" s="23" t="s">
        <v>22</v>
      </c>
      <c r="B18" s="24"/>
      <c r="C18" s="24"/>
    </row>
    <row r="19" customFormat="false" ht="12.75" hidden="false" customHeight="true" outlineLevel="0" collapsed="false">
      <c r="A19" s="9" t="s">
        <v>23</v>
      </c>
      <c r="B19" s="25"/>
      <c r="C19" s="25"/>
    </row>
    <row r="20" customFormat="false" ht="12.75" hidden="false" customHeight="true" outlineLevel="0" collapsed="false">
      <c r="A20" s="11" t="s">
        <v>24</v>
      </c>
      <c r="B20" s="26"/>
      <c r="C20" s="26"/>
    </row>
    <row r="21" customFormat="false" ht="12.75" hidden="false" customHeight="false" outlineLevel="0" collapsed="false">
      <c r="A21" s="9" t="s">
        <v>25</v>
      </c>
      <c r="B21" s="10"/>
      <c r="C21" s="10"/>
    </row>
    <row r="22" customFormat="false" ht="12.75" hidden="false" customHeight="false" outlineLevel="0" collapsed="false">
      <c r="A22" s="11" t="s">
        <v>26</v>
      </c>
      <c r="B22" s="27"/>
      <c r="C22" s="27"/>
    </row>
    <row r="23" customFormat="false" ht="12.75" hidden="false" customHeight="true" outlineLevel="0" collapsed="false">
      <c r="A23" s="9" t="s">
        <v>27</v>
      </c>
      <c r="B23" s="10"/>
      <c r="C23" s="10"/>
    </row>
    <row r="24" customFormat="false" ht="12.75" hidden="false" customHeight="false" outlineLevel="0" collapsed="false">
      <c r="A24" s="24"/>
      <c r="B24" s="24"/>
      <c r="C24" s="24"/>
    </row>
    <row r="25" customFormat="false" ht="12.75" hidden="false" customHeight="true" outlineLevel="0" collapsed="false">
      <c r="A25" s="28" t="s">
        <v>28</v>
      </c>
      <c r="B25" s="28"/>
      <c r="C25" s="28"/>
    </row>
    <row r="26" customFormat="false" ht="41.25" hidden="false" customHeight="true" outlineLevel="0" collapsed="false">
      <c r="A26" s="29" t="s">
        <v>29</v>
      </c>
      <c r="B26" s="29"/>
      <c r="C26" s="29"/>
    </row>
    <row r="27" customFormat="false" ht="15.75" hidden="false" customHeight="true" outlineLevel="0" collapsed="false">
      <c r="A27" s="30"/>
      <c r="B27" s="30"/>
      <c r="C27" s="30"/>
    </row>
    <row r="28" customFormat="false" ht="14.15" hidden="false" customHeight="true" outlineLevel="0" collapsed="false">
      <c r="A28" s="31" t="s">
        <v>30</v>
      </c>
      <c r="B28" s="31"/>
      <c r="C28" s="31"/>
    </row>
    <row r="29" customFormat="false" ht="12.75" hidden="false" customHeight="true" outlineLevel="0" collapsed="false">
      <c r="A29" s="32" t="s">
        <v>31</v>
      </c>
      <c r="B29" s="33"/>
      <c r="C29" s="33"/>
    </row>
    <row r="30" customFormat="false" ht="12.75" hidden="false" customHeight="true" outlineLevel="0" collapsed="false">
      <c r="A30" s="32"/>
      <c r="B30" s="34"/>
      <c r="C30" s="34"/>
    </row>
    <row r="31" customFormat="false" ht="12.75" hidden="false" customHeight="true" outlineLevel="0" collapsed="false">
      <c r="A31" s="32"/>
      <c r="B31" s="33"/>
      <c r="C31" s="33"/>
    </row>
    <row r="32" customFormat="false" ht="12.75" hidden="false" customHeight="true" outlineLevel="0" collapsed="false">
      <c r="A32" s="32"/>
      <c r="B32" s="34"/>
      <c r="C32" s="34"/>
    </row>
    <row r="33" customFormat="false" ht="12.75" hidden="false" customHeight="true" outlineLevel="0" collapsed="false">
      <c r="A33" s="32"/>
      <c r="B33" s="33"/>
      <c r="C33" s="33"/>
    </row>
    <row r="34" customFormat="false" ht="12.75" hidden="false" customHeight="true" outlineLevel="0" collapsed="false">
      <c r="A34" s="32"/>
      <c r="B34" s="34"/>
      <c r="C34" s="34"/>
    </row>
    <row r="35" customFormat="false" ht="12.75" hidden="false" customHeight="true" outlineLevel="0" collapsed="false">
      <c r="A35" s="35" t="s">
        <v>32</v>
      </c>
      <c r="B35" s="33"/>
      <c r="C35" s="33"/>
    </row>
    <row r="36" customFormat="false" ht="12.75" hidden="false" customHeight="true" outlineLevel="0" collapsed="false">
      <c r="A36" s="35"/>
      <c r="B36" s="34"/>
      <c r="C36" s="34"/>
    </row>
    <row r="37" customFormat="false" ht="12.75" hidden="false" customHeight="true" outlineLevel="0" collapsed="false">
      <c r="A37" s="35"/>
      <c r="B37" s="33"/>
      <c r="C37" s="33"/>
    </row>
    <row r="38" customFormat="false" ht="12.75" hidden="false" customHeight="true" outlineLevel="0" collapsed="false">
      <c r="A38" s="35"/>
      <c r="B38" s="34"/>
      <c r="C38" s="34"/>
    </row>
    <row r="39" customFormat="false" ht="12.75" hidden="false" customHeight="true" outlineLevel="0" collapsed="false">
      <c r="A39" s="35"/>
      <c r="B39" s="33"/>
      <c r="C39" s="33"/>
    </row>
    <row r="40" customFormat="false" ht="12.75" hidden="false" customHeight="true" outlineLevel="0" collapsed="false">
      <c r="A40" s="35"/>
      <c r="B40" s="34"/>
      <c r="C40" s="34"/>
    </row>
    <row r="41" customFormat="false" ht="14.15" hidden="false" customHeight="true" outlineLevel="0" collapsed="false">
      <c r="A41" s="36" t="s">
        <v>33</v>
      </c>
      <c r="B41" s="36"/>
      <c r="C41" s="36"/>
    </row>
    <row r="42" customFormat="false" ht="12.75" hidden="false" customHeight="true" outlineLevel="0" collapsed="false">
      <c r="A42" s="32" t="s">
        <v>34</v>
      </c>
      <c r="B42" s="33"/>
      <c r="C42" s="33"/>
    </row>
    <row r="43" customFormat="false" ht="12.75" hidden="false" customHeight="true" outlineLevel="0" collapsed="false">
      <c r="A43" s="32"/>
      <c r="B43" s="34"/>
      <c r="C43" s="34"/>
    </row>
    <row r="44" customFormat="false" ht="12.75" hidden="false" customHeight="true" outlineLevel="0" collapsed="false">
      <c r="A44" s="32"/>
      <c r="B44" s="33"/>
      <c r="C44" s="33"/>
    </row>
    <row r="45" customFormat="false" ht="12.75" hidden="false" customHeight="true" outlineLevel="0" collapsed="false">
      <c r="A45" s="32"/>
      <c r="B45" s="34"/>
      <c r="C45" s="34"/>
    </row>
    <row r="46" customFormat="false" ht="12.75" hidden="false" customHeight="true" outlineLevel="0" collapsed="false">
      <c r="A46" s="32"/>
      <c r="B46" s="33"/>
      <c r="C46" s="33"/>
    </row>
    <row r="47" customFormat="false" ht="12.75" hidden="false" customHeight="true" outlineLevel="0" collapsed="false">
      <c r="A47" s="32"/>
      <c r="B47" s="34"/>
      <c r="C47" s="34"/>
    </row>
    <row r="48" customFormat="false" ht="12.75" hidden="false" customHeight="true" outlineLevel="0" collapsed="false">
      <c r="A48" s="35" t="s">
        <v>35</v>
      </c>
      <c r="B48" s="33"/>
      <c r="C48" s="33"/>
    </row>
    <row r="49" customFormat="false" ht="12.75" hidden="false" customHeight="true" outlineLevel="0" collapsed="false">
      <c r="A49" s="35"/>
      <c r="B49" s="34"/>
      <c r="C49" s="34"/>
    </row>
    <row r="50" customFormat="false" ht="12.75" hidden="false" customHeight="true" outlineLevel="0" collapsed="false">
      <c r="A50" s="35"/>
      <c r="B50" s="33"/>
      <c r="C50" s="33"/>
    </row>
    <row r="51" customFormat="false" ht="12.75" hidden="false" customHeight="true" outlineLevel="0" collapsed="false">
      <c r="A51" s="35"/>
      <c r="B51" s="34"/>
      <c r="C51" s="34"/>
    </row>
    <row r="52" customFormat="false" ht="12.75" hidden="false" customHeight="true" outlineLevel="0" collapsed="false">
      <c r="A52" s="35"/>
      <c r="B52" s="33"/>
      <c r="C52" s="33"/>
    </row>
    <row r="53" customFormat="false" ht="12.75" hidden="false" customHeight="true" outlineLevel="0" collapsed="false">
      <c r="A53" s="35"/>
      <c r="B53" s="34"/>
      <c r="C53" s="34"/>
    </row>
    <row r="54" customFormat="false" ht="12.75" hidden="false" customHeight="false" outlineLevel="0" collapsed="false">
      <c r="A54" s="37"/>
      <c r="B54" s="37"/>
      <c r="C54" s="37"/>
    </row>
    <row r="56" customFormat="false" ht="12.75" hidden="false" customHeight="false" outlineLevel="0" collapsed="false">
      <c r="A56" s="38"/>
    </row>
    <row r="57" customFormat="false" ht="12.75" hidden="false" customHeight="false" outlineLevel="0" collapsed="false">
      <c r="A57" s="39"/>
    </row>
    <row r="58" customFormat="false" ht="12.75" hidden="false" customHeight="false" outlineLevel="0" collapsed="false">
      <c r="A58" s="39"/>
    </row>
    <row r="59" customFormat="false" ht="12.75" hidden="false" customHeight="false" outlineLevel="0" collapsed="false">
      <c r="A59" s="39"/>
    </row>
    <row r="60" customFormat="false" ht="12.75" hidden="false" customHeight="false" outlineLevel="0" collapsed="false">
      <c r="A60" s="39"/>
    </row>
    <row r="61" customFormat="false" ht="12.75" hidden="false" customHeight="false" outlineLevel="0" collapsed="false">
      <c r="A61" s="39"/>
    </row>
  </sheetData>
  <mergeCells count="41">
    <mergeCell ref="A1:C2"/>
    <mergeCell ref="B3:C3"/>
    <mergeCell ref="B4:C4"/>
    <mergeCell ref="A16:C16"/>
    <mergeCell ref="B19:C19"/>
    <mergeCell ref="B20:C20"/>
    <mergeCell ref="B21:C21"/>
    <mergeCell ref="B22:C22"/>
    <mergeCell ref="B23:C23"/>
    <mergeCell ref="A25:C25"/>
    <mergeCell ref="A26:C26"/>
    <mergeCell ref="A28:C28"/>
    <mergeCell ref="A29:A34"/>
    <mergeCell ref="B29:C29"/>
    <mergeCell ref="B30:C30"/>
    <mergeCell ref="B31:C31"/>
    <mergeCell ref="B32:C32"/>
    <mergeCell ref="B33:C33"/>
    <mergeCell ref="B34:C34"/>
    <mergeCell ref="A35:A40"/>
    <mergeCell ref="B35:C35"/>
    <mergeCell ref="B36:C36"/>
    <mergeCell ref="B37:C37"/>
    <mergeCell ref="B38:C38"/>
    <mergeCell ref="B39:C39"/>
    <mergeCell ref="B40:C40"/>
    <mergeCell ref="A41:C41"/>
    <mergeCell ref="A42:A47"/>
    <mergeCell ref="B43:C43"/>
    <mergeCell ref="B44:C44"/>
    <mergeCell ref="B45:C45"/>
    <mergeCell ref="B46:C46"/>
    <mergeCell ref="B47:C47"/>
    <mergeCell ref="A48:A53"/>
    <mergeCell ref="B48:C48"/>
    <mergeCell ref="B49:C49"/>
    <mergeCell ref="B50:C50"/>
    <mergeCell ref="B51:C51"/>
    <mergeCell ref="B52:C52"/>
    <mergeCell ref="B53:C53"/>
    <mergeCell ref="A54:C5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46C0A"/>
    <pageSetUpPr fitToPage="true"/>
  </sheetPr>
  <dimension ref="A1:HU106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pane xSplit="0" ySplit="21" topLeftCell="A115" activePane="bottomLeft" state="frozen"/>
      <selection pane="topLeft" activeCell="A1" activeCellId="0" sqref="A1"/>
      <selection pane="bottomLeft" activeCell="K22" activeCellId="0" sqref="K22"/>
    </sheetView>
  </sheetViews>
  <sheetFormatPr defaultColWidth="9.1484375" defaultRowHeight="15" zeroHeight="false" outlineLevelRow="0" outlineLevelCol="0"/>
  <cols>
    <col collapsed="false" customWidth="true" hidden="false" outlineLevel="0" max="1" min="1" style="40" width="5.71"/>
    <col collapsed="false" customWidth="true" hidden="false" outlineLevel="0" max="2" min="2" style="41" width="38"/>
    <col collapsed="false" customWidth="true" hidden="false" outlineLevel="0" max="3" min="3" style="41" width="41.86"/>
    <col collapsed="false" customWidth="true" hidden="false" outlineLevel="0" max="4" min="4" style="41" width="29.71"/>
    <col collapsed="false" customWidth="true" hidden="false" outlineLevel="0" max="5" min="5" style="41" width="31.42"/>
    <col collapsed="false" customWidth="true" hidden="false" outlineLevel="0" max="6" min="6" style="41" width="17.29"/>
    <col collapsed="false" customWidth="true" hidden="false" outlineLevel="0" max="7" min="7" style="41" width="17.15"/>
    <col collapsed="false" customWidth="true" hidden="false" outlineLevel="0" max="8" min="8" style="41" width="6"/>
    <col collapsed="false" customWidth="true" hidden="false" outlineLevel="0" max="9" min="9" style="41" width="5.86"/>
    <col collapsed="false" customWidth="true" hidden="false" outlineLevel="0" max="10" min="10" style="41" width="13.86"/>
    <col collapsed="false" customWidth="true" hidden="false" outlineLevel="0" max="13" min="11" style="41" width="31.42"/>
    <col collapsed="false" customWidth="true" hidden="false" outlineLevel="0" max="14" min="14" style="41" width="7"/>
    <col collapsed="false" customWidth="true" hidden="false" outlineLevel="0" max="15" min="15" style="41" width="6.57"/>
    <col collapsed="false" customWidth="true" hidden="false" outlineLevel="0" max="16" min="16" style="41" width="13.42"/>
    <col collapsed="false" customWidth="true" hidden="false" outlineLevel="0" max="17" min="17" style="41" width="14"/>
    <col collapsed="false" customWidth="true" hidden="false" outlineLevel="0" max="18" min="18" style="41" width="19.57"/>
    <col collapsed="false" customWidth="true" hidden="false" outlineLevel="0" max="19" min="19" style="42" width="47.42"/>
    <col collapsed="false" customWidth="true" hidden="false" outlineLevel="0" max="21" min="20" style="43" width="15.57"/>
    <col collapsed="false" customWidth="true" hidden="false" outlineLevel="0" max="22" min="22" style="41" width="15.29"/>
    <col collapsed="false" customWidth="true" hidden="false" outlineLevel="0" max="23" min="23" style="41" width="14.42"/>
    <col collapsed="false" customWidth="false" hidden="false" outlineLevel="0" max="229" min="24" style="41" width="9.14"/>
    <col collapsed="false" customWidth="false" hidden="false" outlineLevel="0" max="16384" min="230" style="40" width="9.14"/>
  </cols>
  <sheetData>
    <row r="1" customFormat="false" ht="15" hidden="false" customHeight="false" outlineLevel="0" collapsed="false"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6"/>
      <c r="T1" s="47"/>
      <c r="U1" s="47"/>
      <c r="V1" s="45"/>
      <c r="W1" s="48"/>
    </row>
    <row r="2" customFormat="false" ht="3" hidden="false" customHeight="true" outlineLevel="0" collapsed="false">
      <c r="B2" s="49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1"/>
      <c r="U2" s="51"/>
      <c r="V2" s="50"/>
      <c r="W2" s="52"/>
    </row>
    <row r="3" customFormat="false" ht="19.7" hidden="true" customHeight="false" outlineLevel="0" collapsed="false">
      <c r="B3" s="53"/>
      <c r="C3" s="54"/>
      <c r="D3" s="55"/>
      <c r="E3" s="55"/>
      <c r="F3" s="55"/>
      <c r="G3" s="55"/>
      <c r="H3" s="55"/>
      <c r="I3" s="55"/>
      <c r="J3" s="55"/>
      <c r="K3" s="55"/>
      <c r="L3" s="54"/>
      <c r="M3" s="56"/>
      <c r="N3" s="56"/>
      <c r="O3" s="56"/>
      <c r="P3" s="56"/>
      <c r="Q3" s="56"/>
      <c r="R3" s="48"/>
      <c r="S3" s="57"/>
      <c r="T3" s="58"/>
      <c r="U3" s="58"/>
      <c r="V3" s="48"/>
      <c r="W3" s="59"/>
      <c r="X3" s="48"/>
      <c r="HU3" s="40"/>
    </row>
    <row r="4" customFormat="false" ht="19.7" hidden="true" customHeight="false" outlineLevel="0" collapsed="false">
      <c r="B4" s="60" t="s">
        <v>37</v>
      </c>
      <c r="C4" s="60"/>
      <c r="D4" s="61" t="n">
        <f aca="false">'Ambiente e Fixação de Objetivos'!B3</f>
        <v>0</v>
      </c>
      <c r="E4" s="61"/>
      <c r="F4" s="61"/>
      <c r="G4" s="61"/>
      <c r="H4" s="61"/>
      <c r="I4" s="61"/>
      <c r="J4" s="61"/>
      <c r="K4" s="61"/>
      <c r="L4" s="61"/>
      <c r="M4" s="62"/>
      <c r="N4" s="56"/>
      <c r="O4" s="56"/>
      <c r="P4" s="56"/>
      <c r="Q4" s="56"/>
      <c r="R4" s="48"/>
      <c r="S4" s="57"/>
      <c r="T4" s="58"/>
      <c r="U4" s="58"/>
      <c r="V4" s="48"/>
      <c r="W4" s="59"/>
      <c r="X4" s="48"/>
      <c r="HU4" s="40"/>
    </row>
    <row r="5" customFormat="false" ht="19.7" hidden="true" customHeight="false" outlineLevel="0" collapsed="false">
      <c r="B5" s="63" t="s">
        <v>38</v>
      </c>
      <c r="C5" s="63"/>
      <c r="D5" s="64" t="n">
        <f aca="false">'Ambiente e Fixação de Objetivos'!B4</f>
        <v>0</v>
      </c>
      <c r="E5" s="64"/>
      <c r="F5" s="64"/>
      <c r="G5" s="64"/>
      <c r="H5" s="64"/>
      <c r="I5" s="64"/>
      <c r="J5" s="64"/>
      <c r="K5" s="64"/>
      <c r="L5" s="64"/>
      <c r="M5" s="62"/>
      <c r="N5" s="56"/>
      <c r="O5" s="56"/>
      <c r="P5" s="56"/>
      <c r="Q5" s="56"/>
      <c r="R5" s="48"/>
      <c r="S5" s="57"/>
      <c r="T5" s="58"/>
      <c r="U5" s="58"/>
      <c r="V5" s="48"/>
      <c r="W5" s="59"/>
      <c r="X5" s="48"/>
      <c r="HU5" s="40"/>
    </row>
    <row r="6" customFormat="false" ht="19.7" hidden="true" customHeight="false" outlineLevel="0" collapsed="false">
      <c r="B6" s="60" t="s">
        <v>39</v>
      </c>
      <c r="C6" s="60"/>
      <c r="D6" s="61" t="n">
        <f aca="false">'Ambiente e Fixação de Objetivos'!B19</f>
        <v>0</v>
      </c>
      <c r="E6" s="61"/>
      <c r="F6" s="61"/>
      <c r="G6" s="61"/>
      <c r="H6" s="61"/>
      <c r="I6" s="61"/>
      <c r="J6" s="61"/>
      <c r="K6" s="61"/>
      <c r="L6" s="61"/>
      <c r="M6" s="62"/>
      <c r="N6" s="56"/>
      <c r="O6" s="56"/>
      <c r="P6" s="56"/>
      <c r="Q6" s="56"/>
      <c r="R6" s="48"/>
      <c r="S6" s="57"/>
      <c r="T6" s="58"/>
      <c r="U6" s="58"/>
      <c r="V6" s="48"/>
      <c r="W6" s="59"/>
      <c r="X6" s="48"/>
      <c r="HU6" s="40"/>
    </row>
    <row r="7" customFormat="false" ht="19.7" hidden="true" customHeight="false" outlineLevel="0" collapsed="false">
      <c r="B7" s="63" t="s">
        <v>40</v>
      </c>
      <c r="C7" s="63"/>
      <c r="D7" s="64" t="n">
        <f aca="false">'Ambiente e Fixação de Objetivos'!B20</f>
        <v>0</v>
      </c>
      <c r="E7" s="64"/>
      <c r="F7" s="64"/>
      <c r="G7" s="64"/>
      <c r="H7" s="64"/>
      <c r="I7" s="64"/>
      <c r="J7" s="64"/>
      <c r="K7" s="64"/>
      <c r="L7" s="64"/>
      <c r="M7" s="62"/>
      <c r="N7" s="56"/>
      <c r="O7" s="56"/>
      <c r="P7" s="56"/>
      <c r="Q7" s="56"/>
      <c r="R7" s="48"/>
      <c r="S7" s="57"/>
      <c r="T7" s="58"/>
      <c r="U7" s="58"/>
      <c r="V7" s="48"/>
      <c r="W7" s="59"/>
      <c r="X7" s="48"/>
      <c r="HU7" s="40"/>
    </row>
    <row r="8" customFormat="false" ht="19.7" hidden="true" customHeight="false" outlineLevel="0" collapsed="false">
      <c r="B8" s="60" t="s">
        <v>41</v>
      </c>
      <c r="C8" s="60"/>
      <c r="D8" s="61" t="n">
        <f aca="false">'Ambiente e Fixação de Objetivos'!B21</f>
        <v>0</v>
      </c>
      <c r="E8" s="61"/>
      <c r="F8" s="61"/>
      <c r="G8" s="61"/>
      <c r="H8" s="61"/>
      <c r="I8" s="61"/>
      <c r="J8" s="61"/>
      <c r="K8" s="61"/>
      <c r="L8" s="61"/>
      <c r="M8" s="62"/>
      <c r="N8" s="56"/>
      <c r="O8" s="56"/>
      <c r="P8" s="56"/>
      <c r="Q8" s="56"/>
      <c r="R8" s="56"/>
      <c r="S8" s="65"/>
      <c r="T8" s="56"/>
      <c r="U8" s="56"/>
      <c r="V8" s="56"/>
      <c r="W8" s="59"/>
      <c r="X8" s="48"/>
    </row>
    <row r="9" customFormat="false" ht="19.7" hidden="true" customHeight="false" outlineLevel="0" collapsed="false">
      <c r="B9" s="63" t="s">
        <v>42</v>
      </c>
      <c r="C9" s="63"/>
      <c r="D9" s="66" t="s">
        <v>43</v>
      </c>
      <c r="E9" s="66"/>
      <c r="F9" s="66"/>
      <c r="G9" s="66"/>
      <c r="H9" s="66"/>
      <c r="I9" s="66"/>
      <c r="J9" s="66"/>
      <c r="K9" s="66"/>
      <c r="L9" s="66"/>
      <c r="M9" s="62"/>
      <c r="N9" s="56"/>
      <c r="O9" s="56"/>
      <c r="P9" s="56"/>
      <c r="Q9" s="56"/>
      <c r="R9" s="56"/>
      <c r="S9" s="65"/>
      <c r="T9" s="56"/>
      <c r="U9" s="56"/>
      <c r="V9" s="56"/>
      <c r="W9" s="59"/>
      <c r="X9" s="48"/>
    </row>
    <row r="10" customFormat="false" ht="19.7" hidden="true" customHeight="false" outlineLevel="0" collapsed="false">
      <c r="B10" s="60" t="s">
        <v>44</v>
      </c>
      <c r="C10" s="60"/>
      <c r="D10" s="67" t="s">
        <v>45</v>
      </c>
      <c r="E10" s="67"/>
      <c r="F10" s="67"/>
      <c r="G10" s="67"/>
      <c r="H10" s="67"/>
      <c r="I10" s="67"/>
      <c r="J10" s="67"/>
      <c r="K10" s="67"/>
      <c r="L10" s="67"/>
      <c r="M10" s="62"/>
      <c r="N10" s="56"/>
      <c r="O10" s="56"/>
      <c r="P10" s="56"/>
      <c r="Q10" s="56"/>
      <c r="R10" s="56"/>
      <c r="S10" s="65"/>
      <c r="T10" s="56"/>
      <c r="U10" s="56"/>
      <c r="V10" s="56"/>
      <c r="W10" s="59"/>
      <c r="X10" s="48"/>
    </row>
    <row r="11" customFormat="false" ht="19.7" hidden="true" customHeight="false" outlineLevel="0" collapsed="false">
      <c r="B11" s="68" t="s">
        <v>46</v>
      </c>
      <c r="C11" s="68"/>
      <c r="D11" s="69" t="s">
        <v>47</v>
      </c>
      <c r="E11" s="69"/>
      <c r="F11" s="69"/>
      <c r="G11" s="69"/>
      <c r="H11" s="69"/>
      <c r="I11" s="69"/>
      <c r="J11" s="69"/>
      <c r="K11" s="69"/>
      <c r="L11" s="69"/>
      <c r="M11" s="62"/>
      <c r="N11" s="56"/>
      <c r="O11" s="56"/>
      <c r="P11" s="56"/>
      <c r="Q11" s="56"/>
      <c r="R11" s="56"/>
      <c r="S11" s="65"/>
      <c r="T11" s="56"/>
      <c r="U11" s="56"/>
      <c r="V11" s="56"/>
      <c r="W11" s="59"/>
      <c r="X11" s="48"/>
    </row>
    <row r="12" customFormat="false" ht="15" hidden="true" customHeight="false" outlineLevel="0" collapsed="false">
      <c r="A12" s="70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  <c r="T12" s="74"/>
      <c r="U12" s="74"/>
      <c r="V12" s="72"/>
      <c r="W12" s="75"/>
    </row>
    <row r="13" customFormat="false" ht="15" hidden="false" customHeight="false" outlineLevel="0" collapsed="false">
      <c r="A13" s="70"/>
      <c r="B13" s="76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7"/>
      <c r="T13" s="58"/>
      <c r="U13" s="58"/>
      <c r="V13" s="48"/>
      <c r="W13" s="59"/>
    </row>
    <row r="14" customFormat="false" ht="15" hidden="false" customHeight="false" outlineLevel="0" collapsed="false">
      <c r="A14" s="70"/>
      <c r="B14" s="76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7"/>
      <c r="T14" s="58"/>
      <c r="U14" s="58"/>
      <c r="V14" s="48"/>
      <c r="W14" s="59"/>
    </row>
    <row r="15" customFormat="false" ht="15" hidden="false" customHeight="false" outlineLevel="0" collapsed="false">
      <c r="A15" s="70"/>
      <c r="B15" s="76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57"/>
      <c r="T15" s="58"/>
      <c r="U15" s="58"/>
      <c r="V15" s="48"/>
      <c r="W15" s="59"/>
    </row>
    <row r="16" customFormat="false" ht="15" hidden="false" customHeight="false" outlineLevel="0" collapsed="false">
      <c r="A16" s="70"/>
      <c r="B16" s="76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57"/>
      <c r="T16" s="58"/>
      <c r="U16" s="58"/>
      <c r="V16" s="48"/>
      <c r="W16" s="75"/>
    </row>
    <row r="17" customFormat="false" ht="15" hidden="false" customHeight="false" outlineLevel="0" collapsed="false">
      <c r="A17" s="70"/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9"/>
      <c r="T17" s="80"/>
      <c r="U17" s="80"/>
      <c r="V17" s="78"/>
      <c r="W17" s="59"/>
    </row>
    <row r="18" customFormat="false" ht="33" hidden="false" customHeight="true" outlineLevel="0" collapsed="false">
      <c r="A18" s="70"/>
      <c r="B18" s="81" t="s">
        <v>48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  <c r="U18" s="82"/>
      <c r="V18" s="82"/>
      <c r="W18" s="82"/>
      <c r="HU18" s="40"/>
    </row>
    <row r="19" customFormat="false" ht="28.5" hidden="false" customHeight="true" outlineLevel="0" collapsed="false">
      <c r="A19" s="70"/>
      <c r="B19" s="83" t="s">
        <v>49</v>
      </c>
      <c r="C19" s="84" t="s">
        <v>50</v>
      </c>
      <c r="D19" s="84"/>
      <c r="E19" s="84"/>
      <c r="F19" s="84"/>
      <c r="G19" s="84"/>
      <c r="H19" s="85" t="s">
        <v>51</v>
      </c>
      <c r="I19" s="85"/>
      <c r="J19" s="85"/>
      <c r="K19" s="85"/>
      <c r="L19" s="85"/>
      <c r="M19" s="85"/>
      <c r="N19" s="85"/>
      <c r="O19" s="85"/>
      <c r="P19" s="85"/>
      <c r="Q19" s="86" t="s">
        <v>52</v>
      </c>
      <c r="R19" s="86"/>
      <c r="S19" s="86"/>
      <c r="T19" s="86"/>
      <c r="U19" s="86"/>
      <c r="V19" s="86"/>
      <c r="W19" s="86"/>
      <c r="HU19" s="40"/>
    </row>
    <row r="20" customFormat="false" ht="49.5" hidden="false" customHeight="true" outlineLevel="0" collapsed="false">
      <c r="A20" s="70"/>
      <c r="B20" s="83"/>
      <c r="C20" s="87" t="s">
        <v>53</v>
      </c>
      <c r="D20" s="87" t="s">
        <v>54</v>
      </c>
      <c r="E20" s="87" t="s">
        <v>55</v>
      </c>
      <c r="F20" s="87" t="s">
        <v>56</v>
      </c>
      <c r="G20" s="88" t="s">
        <v>57</v>
      </c>
      <c r="H20" s="89" t="s">
        <v>58</v>
      </c>
      <c r="I20" s="89"/>
      <c r="J20" s="89"/>
      <c r="K20" s="90" t="s">
        <v>59</v>
      </c>
      <c r="L20" s="90"/>
      <c r="M20" s="90"/>
      <c r="N20" s="91" t="s">
        <v>60</v>
      </c>
      <c r="O20" s="91"/>
      <c r="P20" s="91"/>
      <c r="Q20" s="92" t="s">
        <v>61</v>
      </c>
      <c r="R20" s="93" t="s">
        <v>62</v>
      </c>
      <c r="S20" s="93"/>
      <c r="T20" s="93"/>
      <c r="U20" s="93"/>
      <c r="V20" s="93"/>
      <c r="W20" s="93"/>
      <c r="Y20" s="48"/>
      <c r="HS20" s="40"/>
      <c r="HT20" s="40"/>
      <c r="HU20" s="40"/>
    </row>
    <row r="21" customFormat="false" ht="50.25" hidden="false" customHeight="true" outlineLevel="0" collapsed="false">
      <c r="A21" s="70"/>
      <c r="B21" s="83"/>
      <c r="C21" s="87"/>
      <c r="D21" s="87"/>
      <c r="E21" s="87"/>
      <c r="F21" s="87"/>
      <c r="G21" s="88"/>
      <c r="H21" s="94" t="s">
        <v>63</v>
      </c>
      <c r="I21" s="95" t="s">
        <v>64</v>
      </c>
      <c r="J21" s="96" t="s">
        <v>65</v>
      </c>
      <c r="K21" s="97" t="s">
        <v>66</v>
      </c>
      <c r="L21" s="98" t="s">
        <v>67</v>
      </c>
      <c r="M21" s="99" t="s">
        <v>68</v>
      </c>
      <c r="N21" s="94" t="s">
        <v>63</v>
      </c>
      <c r="O21" s="95" t="s">
        <v>64</v>
      </c>
      <c r="P21" s="100" t="s">
        <v>65</v>
      </c>
      <c r="Q21" s="92"/>
      <c r="R21" s="101" t="s">
        <v>69</v>
      </c>
      <c r="S21" s="102" t="s">
        <v>70</v>
      </c>
      <c r="T21" s="103" t="s">
        <v>71</v>
      </c>
      <c r="U21" s="103" t="s">
        <v>72</v>
      </c>
      <c r="V21" s="103" t="s">
        <v>73</v>
      </c>
      <c r="W21" s="103" t="s">
        <v>74</v>
      </c>
      <c r="HS21" s="40"/>
      <c r="HT21" s="40"/>
      <c r="HU21" s="40"/>
    </row>
    <row r="22" s="41" customFormat="true" ht="57.45" hidden="false" customHeight="true" outlineLevel="0" collapsed="false">
      <c r="A22" s="104"/>
      <c r="B22" s="105" t="s">
        <v>75</v>
      </c>
      <c r="C22" s="106" t="s">
        <v>76</v>
      </c>
      <c r="D22" s="107" t="s">
        <v>77</v>
      </c>
      <c r="E22" s="107" t="s">
        <v>77</v>
      </c>
      <c r="F22" s="108"/>
      <c r="G22" s="109" t="str">
        <f aca="false">IF(F22="Fiscal","Sim",(IF(F22="Orçamentário","Sim","Não")))</f>
        <v>Não</v>
      </c>
      <c r="H22" s="110" t="n">
        <v>1</v>
      </c>
      <c r="I22" s="111" t="n">
        <v>0</v>
      </c>
      <c r="J22" s="112" t="str">
        <f aca="false">'Cálculo do Risco Inerente'!W22</f>
        <v>Risco Pequeno</v>
      </c>
      <c r="K22" s="113" t="s">
        <v>78</v>
      </c>
      <c r="L22" s="107" t="s">
        <v>79</v>
      </c>
      <c r="M22" s="107" t="s">
        <v>80</v>
      </c>
      <c r="N22" s="111" t="n">
        <v>1</v>
      </c>
      <c r="O22" s="111" t="n">
        <v>0</v>
      </c>
      <c r="P22" s="114" t="str">
        <f aca="false">'Cálculo do Risco Residual'!W22</f>
        <v>Risco Pequeno</v>
      </c>
      <c r="Q22" s="115"/>
      <c r="R22" s="116"/>
      <c r="S22" s="117"/>
      <c r="T22" s="118" t="n">
        <v>45915</v>
      </c>
      <c r="U22" s="118" t="n">
        <v>45945</v>
      </c>
      <c r="V22" s="119"/>
      <c r="W22" s="120" t="n">
        <f aca="false">'Plano de Ação'!R22</f>
        <v>3</v>
      </c>
    </row>
    <row r="23" s="41" customFormat="true" ht="39.75" hidden="false" customHeight="true" outlineLevel="0" collapsed="false">
      <c r="A23" s="104"/>
      <c r="B23" s="105"/>
      <c r="C23" s="106" t="s">
        <v>81</v>
      </c>
      <c r="D23" s="107" t="s">
        <v>78</v>
      </c>
      <c r="E23" s="107" t="s">
        <v>78</v>
      </c>
      <c r="F23" s="108"/>
      <c r="G23" s="109" t="str">
        <f aca="false">IF(F23="Fiscal","Sim",(IF(F23="Orçamentário","Sim","Não")))</f>
        <v>Não</v>
      </c>
      <c r="H23" s="110" t="n">
        <f aca="false">'Cálculo do Risco Inerente'!J23</f>
        <v>1</v>
      </c>
      <c r="I23" s="111" t="n">
        <f aca="false">'Cálculo do Risco Inerente'!S23</f>
        <v>0</v>
      </c>
      <c r="J23" s="112" t="str">
        <f aca="false">'Cálculo do Risco Inerente'!W23</f>
        <v>Risco Pequeno</v>
      </c>
      <c r="K23" s="113" t="s">
        <v>78</v>
      </c>
      <c r="L23" s="107"/>
      <c r="M23" s="107"/>
      <c r="N23" s="111" t="n">
        <f aca="false">'Cálculo do Risco Residual'!J23</f>
        <v>1</v>
      </c>
      <c r="O23" s="111" t="n">
        <f aca="false">'Cálculo do Risco Residual'!S23</f>
        <v>0</v>
      </c>
      <c r="P23" s="121" t="str">
        <f aca="false">'Cálculo do Risco Residual'!W23</f>
        <v>Risco Pequeno</v>
      </c>
      <c r="Q23" s="115"/>
      <c r="R23" s="116" t="n">
        <f aca="false">'Plano de Ação'!I23</f>
        <v>0</v>
      </c>
      <c r="S23" s="117" t="str">
        <f aca="false">'Plano de Ação'!H23</f>
        <v>x</v>
      </c>
      <c r="T23" s="118" t="n">
        <f aca="false">'Plano de Ação'!O23</f>
        <v>0</v>
      </c>
      <c r="U23" s="118" t="n">
        <f aca="false">'Plano de Ação'!P23</f>
        <v>0</v>
      </c>
      <c r="V23" s="119" t="str">
        <f aca="false">'Plano de Ação'!Q23</f>
        <v>Não iniciado</v>
      </c>
      <c r="W23" s="120" t="n">
        <f aca="false">'Plano de Ação'!R23</f>
        <v>3</v>
      </c>
    </row>
    <row r="24" s="41" customFormat="true" ht="39.75" hidden="false" customHeight="true" outlineLevel="0" collapsed="false">
      <c r="A24" s="104"/>
      <c r="B24" s="105"/>
      <c r="C24" s="106" t="s">
        <v>82</v>
      </c>
      <c r="D24" s="107" t="s">
        <v>78</v>
      </c>
      <c r="E24" s="107" t="s">
        <v>78</v>
      </c>
      <c r="F24" s="108"/>
      <c r="G24" s="109" t="str">
        <f aca="false">IF(F24="Fiscal","Sim",(IF(F24="Orçamentário","Sim","Não")))</f>
        <v>Não</v>
      </c>
      <c r="H24" s="110" t="n">
        <f aca="false">'Cálculo do Risco Inerente'!J24</f>
        <v>1</v>
      </c>
      <c r="I24" s="111" t="n">
        <f aca="false">'Cálculo do Risco Inerente'!S24</f>
        <v>0</v>
      </c>
      <c r="J24" s="112" t="str">
        <f aca="false">'Cálculo do Risco Inerente'!W24</f>
        <v>Risco Pequeno</v>
      </c>
      <c r="K24" s="113" t="s">
        <v>78</v>
      </c>
      <c r="L24" s="107"/>
      <c r="M24" s="107"/>
      <c r="N24" s="111" t="n">
        <f aca="false">'Cálculo do Risco Residual'!J24</f>
        <v>1</v>
      </c>
      <c r="O24" s="111" t="n">
        <f aca="false">'Cálculo do Risco Residual'!S24</f>
        <v>0</v>
      </c>
      <c r="P24" s="121" t="str">
        <f aca="false">'Cálculo do Risco Residual'!W24</f>
        <v>Risco Pequeno</v>
      </c>
      <c r="Q24" s="115"/>
      <c r="R24" s="116" t="n">
        <f aca="false">'Plano de Ação'!I24</f>
        <v>0</v>
      </c>
      <c r="S24" s="117" t="str">
        <f aca="false">'Plano de Ação'!H24</f>
        <v>y</v>
      </c>
      <c r="T24" s="118" t="n">
        <f aca="false">'Plano de Ação'!O24</f>
        <v>0</v>
      </c>
      <c r="U24" s="118" t="n">
        <f aca="false">'Plano de Ação'!P24</f>
        <v>0</v>
      </c>
      <c r="V24" s="119" t="str">
        <f aca="false">'Plano de Ação'!Q24</f>
        <v>Não iniciado</v>
      </c>
      <c r="W24" s="120" t="n">
        <f aca="false">'Plano de Ação'!R24</f>
        <v>3</v>
      </c>
    </row>
    <row r="25" s="41" customFormat="true" ht="39.75" hidden="false" customHeight="true" outlineLevel="0" collapsed="false">
      <c r="A25" s="104"/>
      <c r="B25" s="105" t="s">
        <v>83</v>
      </c>
      <c r="C25" s="106" t="s">
        <v>76</v>
      </c>
      <c r="D25" s="107" t="s">
        <v>78</v>
      </c>
      <c r="E25" s="107" t="s">
        <v>78</v>
      </c>
      <c r="F25" s="108"/>
      <c r="G25" s="109" t="str">
        <f aca="false">IF(F25="Fiscal","Sim",(IF(F25="Orçamentário","Sim","Não")))</f>
        <v>Não</v>
      </c>
      <c r="H25" s="110" t="n">
        <f aca="false">'Cálculo do Risco Inerente'!J25</f>
        <v>1</v>
      </c>
      <c r="I25" s="111" t="n">
        <f aca="false">'Cálculo do Risco Inerente'!S25</f>
        <v>0</v>
      </c>
      <c r="J25" s="112" t="str">
        <f aca="false">'Cálculo do Risco Inerente'!W25</f>
        <v>Risco Pequeno</v>
      </c>
      <c r="K25" s="113" t="s">
        <v>78</v>
      </c>
      <c r="L25" s="107"/>
      <c r="M25" s="107"/>
      <c r="N25" s="111" t="n">
        <f aca="false">'Cálculo do Risco Residual'!J25</f>
        <v>1</v>
      </c>
      <c r="O25" s="111" t="n">
        <f aca="false">'Cálculo do Risco Residual'!S25</f>
        <v>0</v>
      </c>
      <c r="P25" s="121" t="str">
        <f aca="false">'Cálculo do Risco Residual'!W25</f>
        <v>Risco Pequeno</v>
      </c>
      <c r="Q25" s="115"/>
      <c r="R25" s="116" t="n">
        <f aca="false">'Plano de Ação'!I25</f>
        <v>0</v>
      </c>
      <c r="S25" s="117" t="str">
        <f aca="false">'Plano de Ação'!H25</f>
        <v>h</v>
      </c>
      <c r="T25" s="118" t="n">
        <f aca="false">'Plano de Ação'!O25</f>
        <v>0</v>
      </c>
      <c r="U25" s="118" t="n">
        <f aca="false">'Plano de Ação'!P25</f>
        <v>0</v>
      </c>
      <c r="V25" s="119" t="str">
        <f aca="false">'Plano de Ação'!Q25</f>
        <v>Não iniciado</v>
      </c>
      <c r="W25" s="120" t="n">
        <f aca="false">'Plano de Ação'!R25</f>
        <v>3</v>
      </c>
    </row>
    <row r="26" s="41" customFormat="true" ht="39.75" hidden="false" customHeight="true" outlineLevel="0" collapsed="false">
      <c r="A26" s="104"/>
      <c r="B26" s="105"/>
      <c r="C26" s="106" t="s">
        <v>84</v>
      </c>
      <c r="D26" s="107" t="s">
        <v>78</v>
      </c>
      <c r="E26" s="107" t="s">
        <v>78</v>
      </c>
      <c r="F26" s="108"/>
      <c r="G26" s="109" t="str">
        <f aca="false">IF(F26="Fiscal","Sim",(IF(F26="Orçamentário","Sim","Não")))</f>
        <v>Não</v>
      </c>
      <c r="H26" s="110" t="n">
        <f aca="false">'Cálculo do Risco Inerente'!J26</f>
        <v>1</v>
      </c>
      <c r="I26" s="111" t="n">
        <f aca="false">'Cálculo do Risco Inerente'!S26</f>
        <v>0</v>
      </c>
      <c r="J26" s="112" t="str">
        <f aca="false">'Cálculo do Risco Inerente'!W26</f>
        <v>Risco Pequeno</v>
      </c>
      <c r="K26" s="113" t="s">
        <v>78</v>
      </c>
      <c r="L26" s="107"/>
      <c r="M26" s="107"/>
      <c r="N26" s="111" t="n">
        <f aca="false">'Cálculo do Risco Residual'!J26</f>
        <v>1</v>
      </c>
      <c r="O26" s="111" t="n">
        <f aca="false">'Cálculo do Risco Residual'!S26</f>
        <v>0</v>
      </c>
      <c r="P26" s="121" t="str">
        <f aca="false">'Cálculo do Risco Residual'!W26</f>
        <v>Risco Pequeno</v>
      </c>
      <c r="Q26" s="115"/>
      <c r="R26" s="116" t="n">
        <f aca="false">'Plano de Ação'!I26</f>
        <v>0</v>
      </c>
      <c r="S26" s="117" t="str">
        <f aca="false">'Plano de Ação'!H26</f>
        <v>j</v>
      </c>
      <c r="T26" s="118" t="n">
        <f aca="false">'Plano de Ação'!O26</f>
        <v>0</v>
      </c>
      <c r="U26" s="118" t="n">
        <f aca="false">'Plano de Ação'!P26</f>
        <v>0</v>
      </c>
      <c r="V26" s="119" t="str">
        <f aca="false">'Plano de Ação'!Q26</f>
        <v>Não iniciado</v>
      </c>
      <c r="W26" s="120" t="n">
        <f aca="false">'Plano de Ação'!R26</f>
        <v>3</v>
      </c>
    </row>
    <row r="27" s="41" customFormat="true" ht="39.75" hidden="false" customHeight="true" outlineLevel="0" collapsed="false">
      <c r="A27" s="104"/>
      <c r="B27" s="105"/>
      <c r="C27" s="106" t="s">
        <v>82</v>
      </c>
      <c r="D27" s="107" t="s">
        <v>78</v>
      </c>
      <c r="E27" s="107" t="s">
        <v>78</v>
      </c>
      <c r="F27" s="108"/>
      <c r="G27" s="109" t="str">
        <f aca="false">IF(F27="Fiscal","Sim",(IF(F27="Orçamentário","Sim","Não")))</f>
        <v>Não</v>
      </c>
      <c r="H27" s="110" t="n">
        <f aca="false">'Cálculo do Risco Inerente'!J27</f>
        <v>1</v>
      </c>
      <c r="I27" s="111" t="n">
        <f aca="false">'Cálculo do Risco Inerente'!S27</f>
        <v>0</v>
      </c>
      <c r="J27" s="112" t="str">
        <f aca="false">'Cálculo do Risco Inerente'!W27</f>
        <v>Risco Pequeno</v>
      </c>
      <c r="K27" s="113" t="s">
        <v>78</v>
      </c>
      <c r="L27" s="107"/>
      <c r="M27" s="107"/>
      <c r="N27" s="111" t="n">
        <f aca="false">'Cálculo do Risco Residual'!J27</f>
        <v>1</v>
      </c>
      <c r="O27" s="111" t="n">
        <f aca="false">'Cálculo do Risco Residual'!S27</f>
        <v>0</v>
      </c>
      <c r="P27" s="121" t="str">
        <f aca="false">'Cálculo do Risco Residual'!W27</f>
        <v>Risco Pequeno</v>
      </c>
      <c r="Q27" s="115"/>
      <c r="R27" s="116" t="n">
        <f aca="false">'Plano de Ação'!I27</f>
        <v>0</v>
      </c>
      <c r="S27" s="117" t="str">
        <f aca="false">'Plano de Ação'!H27</f>
        <v>k</v>
      </c>
      <c r="T27" s="118" t="n">
        <f aca="false">'Plano de Ação'!O27</f>
        <v>0</v>
      </c>
      <c r="U27" s="118" t="n">
        <f aca="false">'Plano de Ação'!P27</f>
        <v>0</v>
      </c>
      <c r="V27" s="119" t="str">
        <f aca="false">'Plano de Ação'!Q27</f>
        <v>Não iniciado</v>
      </c>
      <c r="W27" s="120" t="n">
        <f aca="false">'Plano de Ação'!R27</f>
        <v>3</v>
      </c>
    </row>
    <row r="28" s="41" customFormat="true" ht="39.75" hidden="false" customHeight="true" outlineLevel="0" collapsed="false">
      <c r="A28" s="104"/>
      <c r="B28" s="105" t="s">
        <v>85</v>
      </c>
      <c r="C28" s="122" t="s">
        <v>76</v>
      </c>
      <c r="D28" s="107" t="s">
        <v>78</v>
      </c>
      <c r="E28" s="107" t="s">
        <v>78</v>
      </c>
      <c r="F28" s="108"/>
      <c r="G28" s="109" t="str">
        <f aca="false">IF(F28="Fiscal","Sim",(IF(F28="Orçamentário","Sim","Não")))</f>
        <v>Não</v>
      </c>
      <c r="H28" s="110" t="n">
        <f aca="false">'Cálculo do Risco Inerente'!J28</f>
        <v>1</v>
      </c>
      <c r="I28" s="111" t="n">
        <f aca="false">'Cálculo do Risco Inerente'!S28</f>
        <v>0</v>
      </c>
      <c r="J28" s="112" t="str">
        <f aca="false">'Cálculo do Risco Inerente'!W28</f>
        <v>Risco Pequeno</v>
      </c>
      <c r="K28" s="113" t="s">
        <v>78</v>
      </c>
      <c r="L28" s="107"/>
      <c r="M28" s="107"/>
      <c r="N28" s="111" t="n">
        <f aca="false">'Cálculo do Risco Residual'!J28</f>
        <v>1</v>
      </c>
      <c r="O28" s="111" t="n">
        <f aca="false">'Cálculo do Risco Residual'!S28</f>
        <v>0</v>
      </c>
      <c r="P28" s="121" t="str">
        <f aca="false">'Cálculo do Risco Residual'!W28</f>
        <v>Risco Pequeno</v>
      </c>
      <c r="Q28" s="115"/>
      <c r="R28" s="116" t="n">
        <f aca="false">'Plano de Ação'!I28</f>
        <v>0</v>
      </c>
      <c r="S28" s="117" t="str">
        <f aca="false">'Plano de Ação'!H28</f>
        <v>ç</v>
      </c>
      <c r="T28" s="118" t="n">
        <f aca="false">'Plano de Ação'!O28</f>
        <v>0</v>
      </c>
      <c r="U28" s="118" t="n">
        <f aca="false">'Plano de Ação'!P28</f>
        <v>0</v>
      </c>
      <c r="V28" s="119" t="str">
        <f aca="false">'Plano de Ação'!Q28</f>
        <v>Não iniciado</v>
      </c>
      <c r="W28" s="120" t="n">
        <f aca="false">'Plano de Ação'!R28</f>
        <v>3</v>
      </c>
    </row>
    <row r="29" s="41" customFormat="true" ht="39.75" hidden="false" customHeight="true" outlineLevel="0" collapsed="false">
      <c r="A29" s="104"/>
      <c r="B29" s="105"/>
      <c r="C29" s="122" t="s">
        <v>84</v>
      </c>
      <c r="D29" s="107" t="s">
        <v>78</v>
      </c>
      <c r="E29" s="107" t="s">
        <v>78</v>
      </c>
      <c r="F29" s="108"/>
      <c r="G29" s="109" t="str">
        <f aca="false">IF(F29="Fiscal","Sim",(IF(F29="Orçamentário","Sim","Não")))</f>
        <v>Não</v>
      </c>
      <c r="H29" s="110" t="n">
        <f aca="false">'Cálculo do Risco Inerente'!J29</f>
        <v>1</v>
      </c>
      <c r="I29" s="111" t="n">
        <f aca="false">'Cálculo do Risco Inerente'!S29</f>
        <v>0</v>
      </c>
      <c r="J29" s="112" t="str">
        <f aca="false">'Cálculo do Risco Inerente'!W29</f>
        <v>Risco Pequeno</v>
      </c>
      <c r="K29" s="113" t="s">
        <v>78</v>
      </c>
      <c r="L29" s="107"/>
      <c r="M29" s="107"/>
      <c r="N29" s="111" t="n">
        <f aca="false">'Cálculo do Risco Residual'!J29</f>
        <v>1</v>
      </c>
      <c r="O29" s="111" t="n">
        <f aca="false">'Cálculo do Risco Residual'!S29</f>
        <v>0</v>
      </c>
      <c r="P29" s="121" t="str">
        <f aca="false">'Cálculo do Risco Residual'!W29</f>
        <v>Risco Pequeno</v>
      </c>
      <c r="Q29" s="115"/>
      <c r="R29" s="116" t="n">
        <f aca="false">'Plano de Ação'!I29</f>
        <v>0</v>
      </c>
      <c r="S29" s="117" t="str">
        <f aca="false">'Plano de Ação'!H29</f>
        <v>t</v>
      </c>
      <c r="T29" s="118" t="n">
        <f aca="false">'Plano de Ação'!O29</f>
        <v>0</v>
      </c>
      <c r="U29" s="118" t="n">
        <f aca="false">'Plano de Ação'!P29</f>
        <v>0</v>
      </c>
      <c r="V29" s="119" t="str">
        <f aca="false">'Plano de Ação'!Q29</f>
        <v>Não iniciado</v>
      </c>
      <c r="W29" s="120" t="n">
        <f aca="false">'Plano de Ação'!R29</f>
        <v>3</v>
      </c>
    </row>
    <row r="30" s="41" customFormat="true" ht="39.75" hidden="false" customHeight="true" outlineLevel="0" collapsed="false">
      <c r="A30" s="104"/>
      <c r="B30" s="105"/>
      <c r="C30" s="122" t="s">
        <v>82</v>
      </c>
      <c r="D30" s="107" t="s">
        <v>78</v>
      </c>
      <c r="E30" s="107" t="s">
        <v>78</v>
      </c>
      <c r="F30" s="108"/>
      <c r="G30" s="109" t="str">
        <f aca="false">IF(F30="Fiscal","Sim",(IF(F30="Orçamentário","Sim","Não")))</f>
        <v>Não</v>
      </c>
      <c r="H30" s="110" t="n">
        <f aca="false">'Cálculo do Risco Inerente'!J30</f>
        <v>1</v>
      </c>
      <c r="I30" s="111" t="n">
        <f aca="false">'Cálculo do Risco Inerente'!S30</f>
        <v>0</v>
      </c>
      <c r="J30" s="112" t="str">
        <f aca="false">'Cálculo do Risco Inerente'!W30</f>
        <v>Risco Pequeno</v>
      </c>
      <c r="K30" s="113" t="s">
        <v>78</v>
      </c>
      <c r="L30" s="107"/>
      <c r="M30" s="107"/>
      <c r="N30" s="111" t="n">
        <f aca="false">'Cálculo do Risco Residual'!J30</f>
        <v>1</v>
      </c>
      <c r="O30" s="111" t="n">
        <f aca="false">'Cálculo do Risco Residual'!S30</f>
        <v>0</v>
      </c>
      <c r="P30" s="121" t="str">
        <f aca="false">'Cálculo do Risco Residual'!W30</f>
        <v>Risco Pequeno</v>
      </c>
      <c r="Q30" s="115"/>
      <c r="R30" s="116" t="n">
        <f aca="false">'Plano de Ação'!I30</f>
        <v>0</v>
      </c>
      <c r="S30" s="117" t="str">
        <f aca="false">'Plano de Ação'!H30</f>
        <v>v</v>
      </c>
      <c r="T30" s="118" t="n">
        <f aca="false">'Plano de Ação'!O30</f>
        <v>0</v>
      </c>
      <c r="U30" s="118" t="n">
        <f aca="false">'Plano de Ação'!P30</f>
        <v>0</v>
      </c>
      <c r="V30" s="119" t="str">
        <f aca="false">'Plano de Ação'!Q30</f>
        <v>Não iniciado</v>
      </c>
      <c r="W30" s="120" t="n">
        <f aca="false">'Plano de Ação'!R30</f>
        <v>3</v>
      </c>
    </row>
    <row r="31" s="41" customFormat="true" ht="39.75" hidden="false" customHeight="true" outlineLevel="0" collapsed="false">
      <c r="A31" s="104"/>
      <c r="B31" s="105" t="s">
        <v>86</v>
      </c>
      <c r="C31" s="122" t="s">
        <v>76</v>
      </c>
      <c r="D31" s="107" t="s">
        <v>78</v>
      </c>
      <c r="E31" s="107" t="s">
        <v>78</v>
      </c>
      <c r="F31" s="108"/>
      <c r="G31" s="109" t="str">
        <f aca="false">IF(F31="Fiscal","Sim",(IF(F31="Orçamentário","Sim","Não")))</f>
        <v>Não</v>
      </c>
      <c r="H31" s="110" t="n">
        <f aca="false">'Cálculo do Risco Inerente'!J31</f>
        <v>1</v>
      </c>
      <c r="I31" s="111" t="n">
        <f aca="false">'Cálculo do Risco Inerente'!S31</f>
        <v>0</v>
      </c>
      <c r="J31" s="112" t="str">
        <f aca="false">'Cálculo do Risco Inerente'!W31</f>
        <v>Risco Pequeno</v>
      </c>
      <c r="K31" s="113" t="s">
        <v>78</v>
      </c>
      <c r="L31" s="107"/>
      <c r="M31" s="107"/>
      <c r="N31" s="111" t="n">
        <f aca="false">'Cálculo do Risco Residual'!J31</f>
        <v>1</v>
      </c>
      <c r="O31" s="111" t="n">
        <f aca="false">'Cálculo do Risco Residual'!S31</f>
        <v>0</v>
      </c>
      <c r="P31" s="121" t="str">
        <f aca="false">'Cálculo do Risco Residual'!W31</f>
        <v>Risco Pequeno</v>
      </c>
      <c r="Q31" s="115"/>
      <c r="R31" s="116" t="n">
        <f aca="false">'Plano de Ação'!I31</f>
        <v>0</v>
      </c>
      <c r="S31" s="117" t="str">
        <f aca="false">'Plano de Ação'!H31</f>
        <v>ç</v>
      </c>
      <c r="T31" s="118" t="n">
        <f aca="false">'Plano de Ação'!O31</f>
        <v>0</v>
      </c>
      <c r="U31" s="118" t="n">
        <f aca="false">'Plano de Ação'!P31</f>
        <v>0</v>
      </c>
      <c r="V31" s="119" t="str">
        <f aca="false">'Plano de Ação'!Q31</f>
        <v>Não iniciado</v>
      </c>
      <c r="W31" s="120" t="n">
        <f aca="false">'Plano de Ação'!R31</f>
        <v>3</v>
      </c>
    </row>
    <row r="32" s="41" customFormat="true" ht="39.75" hidden="false" customHeight="true" outlineLevel="0" collapsed="false">
      <c r="A32" s="104"/>
      <c r="B32" s="105"/>
      <c r="C32" s="122" t="s">
        <v>84</v>
      </c>
      <c r="D32" s="107" t="s">
        <v>78</v>
      </c>
      <c r="E32" s="107" t="s">
        <v>78</v>
      </c>
      <c r="F32" s="108"/>
      <c r="G32" s="109" t="str">
        <f aca="false">IF(F32="Fiscal","Sim",(IF(F32="Orçamentário","Sim","Não")))</f>
        <v>Não</v>
      </c>
      <c r="H32" s="110" t="n">
        <f aca="false">'Cálculo do Risco Inerente'!J32</f>
        <v>1</v>
      </c>
      <c r="I32" s="111" t="n">
        <f aca="false">'Cálculo do Risco Inerente'!S32</f>
        <v>0</v>
      </c>
      <c r="J32" s="112" t="str">
        <f aca="false">'Cálculo do Risco Inerente'!W32</f>
        <v>Risco Pequeno</v>
      </c>
      <c r="K32" s="113" t="s">
        <v>78</v>
      </c>
      <c r="L32" s="107"/>
      <c r="M32" s="107"/>
      <c r="N32" s="111" t="n">
        <f aca="false">'Cálculo do Risco Residual'!J32</f>
        <v>1</v>
      </c>
      <c r="O32" s="111" t="n">
        <f aca="false">'Cálculo do Risco Residual'!S32</f>
        <v>0</v>
      </c>
      <c r="P32" s="121" t="str">
        <f aca="false">'Cálculo do Risco Residual'!W32</f>
        <v>Risco Pequeno</v>
      </c>
      <c r="Q32" s="115"/>
      <c r="R32" s="116" t="n">
        <f aca="false">'Plano de Ação'!I32</f>
        <v>0</v>
      </c>
      <c r="S32" s="117" t="str">
        <f aca="false">'Plano de Ação'!H32</f>
        <v>t</v>
      </c>
      <c r="T32" s="118" t="n">
        <f aca="false">'Plano de Ação'!O32</f>
        <v>0</v>
      </c>
      <c r="U32" s="118" t="n">
        <f aca="false">'Plano de Ação'!P32</f>
        <v>0</v>
      </c>
      <c r="V32" s="119" t="str">
        <f aca="false">'Plano de Ação'!Q32</f>
        <v>Não iniciado</v>
      </c>
      <c r="W32" s="120" t="n">
        <f aca="false">'Plano de Ação'!R32</f>
        <v>3</v>
      </c>
    </row>
    <row r="33" s="41" customFormat="true" ht="39.75" hidden="false" customHeight="true" outlineLevel="0" collapsed="false">
      <c r="A33" s="104"/>
      <c r="B33" s="105"/>
      <c r="C33" s="122" t="s">
        <v>82</v>
      </c>
      <c r="D33" s="107" t="s">
        <v>78</v>
      </c>
      <c r="E33" s="107" t="s">
        <v>78</v>
      </c>
      <c r="F33" s="108"/>
      <c r="G33" s="109" t="str">
        <f aca="false">IF(F33="Fiscal","Sim",(IF(F33="Orçamentário","Sim","Não")))</f>
        <v>Não</v>
      </c>
      <c r="H33" s="110" t="n">
        <f aca="false">'Cálculo do Risco Inerente'!J33</f>
        <v>1</v>
      </c>
      <c r="I33" s="111" t="n">
        <f aca="false">'Cálculo do Risco Inerente'!S33</f>
        <v>0</v>
      </c>
      <c r="J33" s="112" t="str">
        <f aca="false">'Cálculo do Risco Inerente'!W33</f>
        <v>Risco Pequeno</v>
      </c>
      <c r="K33" s="113" t="s">
        <v>78</v>
      </c>
      <c r="L33" s="107"/>
      <c r="M33" s="107"/>
      <c r="N33" s="111" t="n">
        <f aca="false">'Cálculo do Risco Residual'!J33</f>
        <v>1</v>
      </c>
      <c r="O33" s="111" t="n">
        <f aca="false">'Cálculo do Risco Residual'!S33</f>
        <v>0</v>
      </c>
      <c r="P33" s="121" t="str">
        <f aca="false">'Cálculo do Risco Residual'!W33</f>
        <v>Risco Pequeno</v>
      </c>
      <c r="Q33" s="115"/>
      <c r="R33" s="116" t="n">
        <f aca="false">'Plano de Ação'!I33</f>
        <v>0</v>
      </c>
      <c r="S33" s="117" t="str">
        <f aca="false">'Plano de Ação'!H33</f>
        <v>s</v>
      </c>
      <c r="T33" s="118" t="n">
        <f aca="false">'Plano de Ação'!O33</f>
        <v>0</v>
      </c>
      <c r="U33" s="118" t="n">
        <f aca="false">'Plano de Ação'!P33</f>
        <v>0</v>
      </c>
      <c r="V33" s="119" t="str">
        <f aca="false">'Plano de Ação'!Q33</f>
        <v>Não iniciado</v>
      </c>
      <c r="W33" s="120" t="n">
        <f aca="false">'Plano de Ação'!R33</f>
        <v>3</v>
      </c>
    </row>
    <row r="34" s="41" customFormat="true" ht="39.75" hidden="false" customHeight="true" outlineLevel="0" collapsed="false">
      <c r="A34" s="104"/>
      <c r="B34" s="105" t="s">
        <v>87</v>
      </c>
      <c r="C34" s="122" t="s">
        <v>76</v>
      </c>
      <c r="D34" s="107" t="s">
        <v>78</v>
      </c>
      <c r="E34" s="107" t="s">
        <v>78</v>
      </c>
      <c r="F34" s="108"/>
      <c r="G34" s="109" t="str">
        <f aca="false">IF(F34="Fiscal","Sim",(IF(F34="Orçamentário","Sim","Não")))</f>
        <v>Não</v>
      </c>
      <c r="H34" s="110" t="n">
        <f aca="false">'Cálculo do Risco Inerente'!J34</f>
        <v>1</v>
      </c>
      <c r="I34" s="111" t="n">
        <f aca="false">'Cálculo do Risco Inerente'!S34</f>
        <v>0</v>
      </c>
      <c r="J34" s="112" t="str">
        <f aca="false">'Cálculo do Risco Inerente'!W34</f>
        <v>Risco Pequeno</v>
      </c>
      <c r="K34" s="113" t="s">
        <v>78</v>
      </c>
      <c r="L34" s="107"/>
      <c r="M34" s="107"/>
      <c r="N34" s="111" t="n">
        <f aca="false">'Cálculo do Risco Residual'!J34</f>
        <v>1</v>
      </c>
      <c r="O34" s="111" t="n">
        <f aca="false">'Cálculo do Risco Residual'!S34</f>
        <v>0</v>
      </c>
      <c r="P34" s="121" t="str">
        <f aca="false">'Cálculo do Risco Residual'!W34</f>
        <v>Risco Pequeno</v>
      </c>
      <c r="Q34" s="115"/>
      <c r="R34" s="116" t="n">
        <f aca="false">'Plano de Ação'!I34</f>
        <v>0</v>
      </c>
      <c r="S34" s="117" t="str">
        <f aca="false">'Plano de Ação'!H34</f>
        <v>ç</v>
      </c>
      <c r="T34" s="118" t="n">
        <f aca="false">'Plano de Ação'!O34</f>
        <v>0</v>
      </c>
      <c r="U34" s="118" t="n">
        <f aca="false">'Plano de Ação'!P34</f>
        <v>0</v>
      </c>
      <c r="V34" s="119" t="str">
        <f aca="false">'Plano de Ação'!Q34</f>
        <v>Não iniciado</v>
      </c>
      <c r="W34" s="120" t="n">
        <f aca="false">'Plano de Ação'!R34</f>
        <v>3</v>
      </c>
    </row>
    <row r="35" s="41" customFormat="true" ht="39.75" hidden="false" customHeight="true" outlineLevel="0" collapsed="false">
      <c r="A35" s="104"/>
      <c r="B35" s="105"/>
      <c r="C35" s="122" t="s">
        <v>84</v>
      </c>
      <c r="D35" s="107" t="s">
        <v>78</v>
      </c>
      <c r="E35" s="107" t="s">
        <v>78</v>
      </c>
      <c r="F35" s="108"/>
      <c r="G35" s="109" t="str">
        <f aca="false">IF(F35="Fiscal","Sim",(IF(F35="Orçamentário","Sim","Não")))</f>
        <v>Não</v>
      </c>
      <c r="H35" s="110" t="n">
        <f aca="false">'Cálculo do Risco Inerente'!J35</f>
        <v>1</v>
      </c>
      <c r="I35" s="111" t="n">
        <f aca="false">'Cálculo do Risco Inerente'!S35</f>
        <v>0</v>
      </c>
      <c r="J35" s="112" t="str">
        <f aca="false">'Cálculo do Risco Inerente'!W35</f>
        <v>Risco Pequeno</v>
      </c>
      <c r="K35" s="113" t="s">
        <v>78</v>
      </c>
      <c r="L35" s="107"/>
      <c r="M35" s="107"/>
      <c r="N35" s="111" t="n">
        <f aca="false">'Cálculo do Risco Residual'!J35</f>
        <v>1</v>
      </c>
      <c r="O35" s="111" t="n">
        <f aca="false">'Cálculo do Risco Residual'!S35</f>
        <v>0</v>
      </c>
      <c r="P35" s="121" t="str">
        <f aca="false">'Cálculo do Risco Residual'!W35</f>
        <v>Risco Pequeno</v>
      </c>
      <c r="Q35" s="115"/>
      <c r="R35" s="116" t="n">
        <f aca="false">'Plano de Ação'!I35</f>
        <v>0</v>
      </c>
      <c r="S35" s="117" t="str">
        <f aca="false">'Plano de Ação'!H35</f>
        <v>t</v>
      </c>
      <c r="T35" s="118" t="n">
        <f aca="false">'Plano de Ação'!O35</f>
        <v>0</v>
      </c>
      <c r="U35" s="118" t="n">
        <f aca="false">'Plano de Ação'!P35</f>
        <v>0</v>
      </c>
      <c r="V35" s="119" t="str">
        <f aca="false">'Plano de Ação'!Q35</f>
        <v>Não iniciado</v>
      </c>
      <c r="W35" s="120" t="n">
        <f aca="false">'Plano de Ação'!R35</f>
        <v>3</v>
      </c>
    </row>
    <row r="36" s="41" customFormat="true" ht="39.75" hidden="false" customHeight="true" outlineLevel="0" collapsed="false">
      <c r="A36" s="104"/>
      <c r="B36" s="105"/>
      <c r="C36" s="122" t="s">
        <v>82</v>
      </c>
      <c r="D36" s="107" t="s">
        <v>78</v>
      </c>
      <c r="E36" s="107" t="s">
        <v>78</v>
      </c>
      <c r="F36" s="108"/>
      <c r="G36" s="109" t="str">
        <f aca="false">IF(F36="Fiscal","Sim",(IF(F36="Orçamentário","Sim","Não")))</f>
        <v>Não</v>
      </c>
      <c r="H36" s="110" t="n">
        <f aca="false">'Cálculo do Risco Inerente'!J36</f>
        <v>1</v>
      </c>
      <c r="I36" s="111" t="n">
        <f aca="false">'Cálculo do Risco Inerente'!S36</f>
        <v>0</v>
      </c>
      <c r="J36" s="112" t="str">
        <f aca="false">'Cálculo do Risco Inerente'!W36</f>
        <v>Risco Pequeno</v>
      </c>
      <c r="K36" s="113" t="s">
        <v>78</v>
      </c>
      <c r="L36" s="107"/>
      <c r="M36" s="107"/>
      <c r="N36" s="111" t="n">
        <f aca="false">'Cálculo do Risco Residual'!J36</f>
        <v>1</v>
      </c>
      <c r="O36" s="111" t="n">
        <f aca="false">'Cálculo do Risco Residual'!S36</f>
        <v>0</v>
      </c>
      <c r="P36" s="121" t="str">
        <f aca="false">'Cálculo do Risco Residual'!W36</f>
        <v>Risco Pequeno</v>
      </c>
      <c r="Q36" s="115"/>
      <c r="R36" s="116" t="n">
        <f aca="false">'Plano de Ação'!I36</f>
        <v>0</v>
      </c>
      <c r="S36" s="117" t="str">
        <f aca="false">'Plano de Ação'!H36</f>
        <v>v</v>
      </c>
      <c r="T36" s="118" t="n">
        <f aca="false">'Plano de Ação'!O36</f>
        <v>0</v>
      </c>
      <c r="U36" s="118" t="n">
        <f aca="false">'Plano de Ação'!P36</f>
        <v>0</v>
      </c>
      <c r="V36" s="119" t="str">
        <f aca="false">'Plano de Ação'!Q36</f>
        <v>Não iniciado</v>
      </c>
      <c r="W36" s="120" t="n">
        <f aca="false">'Plano de Ação'!R36</f>
        <v>3</v>
      </c>
    </row>
    <row r="37" s="41" customFormat="true" ht="39.75" hidden="false" customHeight="true" outlineLevel="0" collapsed="false">
      <c r="A37" s="104"/>
      <c r="B37" s="105" t="s">
        <v>88</v>
      </c>
      <c r="C37" s="122" t="s">
        <v>89</v>
      </c>
      <c r="D37" s="107" t="s">
        <v>78</v>
      </c>
      <c r="E37" s="107" t="s">
        <v>78</v>
      </c>
      <c r="F37" s="108"/>
      <c r="G37" s="109" t="str">
        <f aca="false">IF(F37="Fiscal","Sim",(IF(F37="Orçamentário","Sim","Não")))</f>
        <v>Não</v>
      </c>
      <c r="H37" s="110" t="n">
        <f aca="false">'Cálculo do Risco Inerente'!J37</f>
        <v>1</v>
      </c>
      <c r="I37" s="111" t="n">
        <f aca="false">'Cálculo do Risco Inerente'!S37</f>
        <v>0</v>
      </c>
      <c r="J37" s="112" t="str">
        <f aca="false">'Cálculo do Risco Inerente'!W37</f>
        <v>Risco Pequeno</v>
      </c>
      <c r="K37" s="113" t="s">
        <v>78</v>
      </c>
      <c r="L37" s="107"/>
      <c r="M37" s="107"/>
      <c r="N37" s="111" t="n">
        <f aca="false">'Cálculo do Risco Residual'!J37</f>
        <v>1</v>
      </c>
      <c r="O37" s="111" t="n">
        <f aca="false">'Cálculo do Risco Residual'!S37</f>
        <v>0</v>
      </c>
      <c r="P37" s="121" t="str">
        <f aca="false">'Cálculo do Risco Residual'!W37</f>
        <v>Risco Pequeno</v>
      </c>
      <c r="Q37" s="115"/>
      <c r="R37" s="116" t="n">
        <f aca="false">'Plano de Ação'!I37</f>
        <v>0</v>
      </c>
      <c r="S37" s="117" t="str">
        <f aca="false">'Plano de Ação'!H37</f>
        <v>ç</v>
      </c>
      <c r="T37" s="118" t="n">
        <f aca="false">'Plano de Ação'!O37</f>
        <v>0</v>
      </c>
      <c r="U37" s="118" t="n">
        <f aca="false">'Plano de Ação'!P37</f>
        <v>0</v>
      </c>
      <c r="V37" s="119" t="str">
        <f aca="false">'Plano de Ação'!Q37</f>
        <v>Não iniciado</v>
      </c>
      <c r="W37" s="120" t="n">
        <f aca="false">'Plano de Ação'!R37</f>
        <v>3</v>
      </c>
    </row>
    <row r="38" s="41" customFormat="true" ht="39.75" hidden="false" customHeight="true" outlineLevel="0" collapsed="false">
      <c r="A38" s="104"/>
      <c r="B38" s="105"/>
      <c r="C38" s="122" t="s">
        <v>84</v>
      </c>
      <c r="D38" s="107" t="s">
        <v>78</v>
      </c>
      <c r="E38" s="107" t="s">
        <v>78</v>
      </c>
      <c r="F38" s="108"/>
      <c r="G38" s="109" t="str">
        <f aca="false">IF(F38="Fiscal","Sim",(IF(F38="Orçamentário","Sim","Não")))</f>
        <v>Não</v>
      </c>
      <c r="H38" s="110" t="n">
        <f aca="false">'Cálculo do Risco Inerente'!J38</f>
        <v>1</v>
      </c>
      <c r="I38" s="111" t="n">
        <f aca="false">'Cálculo do Risco Inerente'!S38</f>
        <v>0</v>
      </c>
      <c r="J38" s="112" t="str">
        <f aca="false">'Cálculo do Risco Inerente'!W38</f>
        <v>Risco Pequeno</v>
      </c>
      <c r="K38" s="113" t="s">
        <v>78</v>
      </c>
      <c r="L38" s="107"/>
      <c r="M38" s="107"/>
      <c r="N38" s="111" t="n">
        <f aca="false">'Cálculo do Risco Residual'!J38</f>
        <v>1</v>
      </c>
      <c r="O38" s="111" t="n">
        <f aca="false">'Cálculo do Risco Residual'!S38</f>
        <v>0</v>
      </c>
      <c r="P38" s="121" t="str">
        <f aca="false">'Cálculo do Risco Residual'!W38</f>
        <v>Risco Pequeno</v>
      </c>
      <c r="Q38" s="115"/>
      <c r="R38" s="116" t="n">
        <f aca="false">'Plano de Ação'!I38</f>
        <v>0</v>
      </c>
      <c r="S38" s="117" t="str">
        <f aca="false">'Plano de Ação'!H38</f>
        <v>t</v>
      </c>
      <c r="T38" s="118" t="n">
        <f aca="false">'Plano de Ação'!O38</f>
        <v>0</v>
      </c>
      <c r="U38" s="118" t="n">
        <f aca="false">'Plano de Ação'!P38</f>
        <v>0</v>
      </c>
      <c r="V38" s="119" t="str">
        <f aca="false">'Plano de Ação'!Q38</f>
        <v>Não iniciado</v>
      </c>
      <c r="W38" s="120" t="n">
        <f aca="false">'Plano de Ação'!R38</f>
        <v>3</v>
      </c>
    </row>
    <row r="39" s="41" customFormat="true" ht="39.75" hidden="false" customHeight="true" outlineLevel="0" collapsed="false">
      <c r="A39" s="104"/>
      <c r="B39" s="105"/>
      <c r="C39" s="122" t="s">
        <v>82</v>
      </c>
      <c r="D39" s="107" t="s">
        <v>78</v>
      </c>
      <c r="E39" s="107" t="s">
        <v>78</v>
      </c>
      <c r="F39" s="108"/>
      <c r="G39" s="109" t="str">
        <f aca="false">IF(F39="Fiscal","Sim",(IF(F39="Orçamentário","Sim","Não")))</f>
        <v>Não</v>
      </c>
      <c r="H39" s="110" t="n">
        <f aca="false">'Cálculo do Risco Inerente'!J39</f>
        <v>1</v>
      </c>
      <c r="I39" s="111" t="n">
        <f aca="false">'Cálculo do Risco Inerente'!S39</f>
        <v>0</v>
      </c>
      <c r="J39" s="112" t="str">
        <f aca="false">'Cálculo do Risco Inerente'!W39</f>
        <v>Risco Pequeno</v>
      </c>
      <c r="K39" s="113" t="s">
        <v>78</v>
      </c>
      <c r="L39" s="107"/>
      <c r="M39" s="107"/>
      <c r="N39" s="111" t="n">
        <f aca="false">'Cálculo do Risco Residual'!J39</f>
        <v>1</v>
      </c>
      <c r="O39" s="111" t="n">
        <f aca="false">'Cálculo do Risco Residual'!S39</f>
        <v>0</v>
      </c>
      <c r="P39" s="121" t="str">
        <f aca="false">'Cálculo do Risco Residual'!W39</f>
        <v>Risco Pequeno</v>
      </c>
      <c r="Q39" s="115"/>
      <c r="R39" s="116" t="n">
        <f aca="false">'Plano de Ação'!I39</f>
        <v>0</v>
      </c>
      <c r="S39" s="117" t="str">
        <f aca="false">'Plano de Ação'!H39</f>
        <v>v</v>
      </c>
      <c r="T39" s="118" t="n">
        <f aca="false">'Plano de Ação'!O39</f>
        <v>0</v>
      </c>
      <c r="U39" s="118" t="n">
        <f aca="false">'Plano de Ação'!P39</f>
        <v>0</v>
      </c>
      <c r="V39" s="119" t="str">
        <f aca="false">'Plano de Ação'!Q39</f>
        <v>Não iniciado</v>
      </c>
      <c r="W39" s="120" t="n">
        <f aca="false">'Plano de Ação'!R39</f>
        <v>3</v>
      </c>
    </row>
    <row r="40" s="41" customFormat="true" ht="39.75" hidden="false" customHeight="true" outlineLevel="0" collapsed="false">
      <c r="A40" s="104"/>
      <c r="B40" s="105" t="s">
        <v>90</v>
      </c>
      <c r="C40" s="122" t="s">
        <v>91</v>
      </c>
      <c r="D40" s="107" t="s">
        <v>78</v>
      </c>
      <c r="E40" s="107" t="s">
        <v>78</v>
      </c>
      <c r="F40" s="108"/>
      <c r="G40" s="109" t="str">
        <f aca="false">IF(F40="Fiscal","Sim",(IF(F40="Orçamentário","Sim","Não")))</f>
        <v>Não</v>
      </c>
      <c r="H40" s="110" t="n">
        <f aca="false">'Cálculo do Risco Inerente'!J40</f>
        <v>1</v>
      </c>
      <c r="I40" s="111" t="n">
        <f aca="false">'Cálculo do Risco Inerente'!S40</f>
        <v>0</v>
      </c>
      <c r="J40" s="112" t="str">
        <f aca="false">'Cálculo do Risco Inerente'!W40</f>
        <v>Risco Pequeno</v>
      </c>
      <c r="K40" s="113" t="s">
        <v>78</v>
      </c>
      <c r="L40" s="107"/>
      <c r="M40" s="107"/>
      <c r="N40" s="111" t="n">
        <f aca="false">'Cálculo do Risco Residual'!J40</f>
        <v>1</v>
      </c>
      <c r="O40" s="111" t="n">
        <f aca="false">'Cálculo do Risco Residual'!S40</f>
        <v>0</v>
      </c>
      <c r="P40" s="121" t="str">
        <f aca="false">'Cálculo do Risco Residual'!W40</f>
        <v>Risco Pequeno</v>
      </c>
      <c r="Q40" s="115"/>
      <c r="R40" s="116" t="n">
        <f aca="false">'Plano de Ação'!I40</f>
        <v>0</v>
      </c>
      <c r="S40" s="117" t="str">
        <f aca="false">'Plano de Ação'!H40</f>
        <v>ç</v>
      </c>
      <c r="T40" s="118" t="n">
        <f aca="false">'Plano de Ação'!O40</f>
        <v>0</v>
      </c>
      <c r="U40" s="118" t="n">
        <f aca="false">'Plano de Ação'!P40</f>
        <v>0</v>
      </c>
      <c r="V40" s="119" t="str">
        <f aca="false">'Plano de Ação'!Q40</f>
        <v>Não iniciado</v>
      </c>
      <c r="W40" s="120" t="n">
        <f aca="false">'Plano de Ação'!R40</f>
        <v>3</v>
      </c>
    </row>
    <row r="41" s="41" customFormat="true" ht="39.75" hidden="false" customHeight="true" outlineLevel="0" collapsed="false">
      <c r="A41" s="104"/>
      <c r="B41" s="105"/>
      <c r="C41" s="122" t="s">
        <v>84</v>
      </c>
      <c r="D41" s="107" t="s">
        <v>78</v>
      </c>
      <c r="E41" s="107" t="s">
        <v>78</v>
      </c>
      <c r="F41" s="108"/>
      <c r="G41" s="109" t="str">
        <f aca="false">IF(F41="Fiscal","Sim",(IF(F41="Orçamentário","Sim","Não")))</f>
        <v>Não</v>
      </c>
      <c r="H41" s="110" t="n">
        <f aca="false">'Cálculo do Risco Inerente'!J41</f>
        <v>1</v>
      </c>
      <c r="I41" s="111" t="n">
        <f aca="false">'Cálculo do Risco Inerente'!S41</f>
        <v>0</v>
      </c>
      <c r="J41" s="112" t="str">
        <f aca="false">'Cálculo do Risco Inerente'!W41</f>
        <v>Risco Pequeno</v>
      </c>
      <c r="K41" s="113" t="s">
        <v>78</v>
      </c>
      <c r="L41" s="107"/>
      <c r="M41" s="107"/>
      <c r="N41" s="111" t="n">
        <f aca="false">'Cálculo do Risco Residual'!J41</f>
        <v>1</v>
      </c>
      <c r="O41" s="111" t="n">
        <f aca="false">'Cálculo do Risco Residual'!S41</f>
        <v>0</v>
      </c>
      <c r="P41" s="121" t="str">
        <f aca="false">'Cálculo do Risco Residual'!W41</f>
        <v>Risco Pequeno</v>
      </c>
      <c r="Q41" s="115"/>
      <c r="R41" s="116" t="n">
        <f aca="false">'Plano de Ação'!I41</f>
        <v>0</v>
      </c>
      <c r="S41" s="117" t="str">
        <f aca="false">'Plano de Ação'!H41</f>
        <v>t</v>
      </c>
      <c r="T41" s="118" t="n">
        <f aca="false">'Plano de Ação'!O41</f>
        <v>0</v>
      </c>
      <c r="U41" s="118" t="n">
        <f aca="false">'Plano de Ação'!P41</f>
        <v>0</v>
      </c>
      <c r="V41" s="119" t="str">
        <f aca="false">'Plano de Ação'!Q41</f>
        <v>Não iniciado</v>
      </c>
      <c r="W41" s="120" t="n">
        <f aca="false">'Plano de Ação'!R41</f>
        <v>3</v>
      </c>
    </row>
    <row r="42" s="41" customFormat="true" ht="39.75" hidden="false" customHeight="true" outlineLevel="0" collapsed="false">
      <c r="A42" s="104"/>
      <c r="B42" s="105"/>
      <c r="C42" s="122" t="s">
        <v>82</v>
      </c>
      <c r="D42" s="107" t="s">
        <v>78</v>
      </c>
      <c r="E42" s="107" t="s">
        <v>78</v>
      </c>
      <c r="F42" s="108"/>
      <c r="G42" s="109" t="str">
        <f aca="false">IF(F42="Fiscal","Sim",(IF(F42="Orçamentário","Sim","Não")))</f>
        <v>Não</v>
      </c>
      <c r="H42" s="110" t="n">
        <f aca="false">'Cálculo do Risco Inerente'!J42</f>
        <v>1</v>
      </c>
      <c r="I42" s="111" t="n">
        <f aca="false">'Cálculo do Risco Inerente'!S42</f>
        <v>0</v>
      </c>
      <c r="J42" s="112" t="str">
        <f aca="false">'Cálculo do Risco Inerente'!W42</f>
        <v>Risco Pequeno</v>
      </c>
      <c r="K42" s="113" t="s">
        <v>78</v>
      </c>
      <c r="L42" s="107"/>
      <c r="M42" s="107"/>
      <c r="N42" s="111" t="n">
        <f aca="false">'Cálculo do Risco Residual'!J42</f>
        <v>1</v>
      </c>
      <c r="O42" s="111" t="n">
        <f aca="false">'Cálculo do Risco Residual'!S42</f>
        <v>0</v>
      </c>
      <c r="P42" s="121" t="str">
        <f aca="false">'Cálculo do Risco Residual'!W42</f>
        <v>Risco Pequeno</v>
      </c>
      <c r="Q42" s="115"/>
      <c r="R42" s="116" t="n">
        <f aca="false">'Plano de Ação'!I42</f>
        <v>0</v>
      </c>
      <c r="S42" s="117" t="str">
        <f aca="false">'Plano de Ação'!H42</f>
        <v>v</v>
      </c>
      <c r="T42" s="118" t="n">
        <f aca="false">'Plano de Ação'!O42</f>
        <v>0</v>
      </c>
      <c r="U42" s="118" t="n">
        <f aca="false">'Plano de Ação'!P42</f>
        <v>0</v>
      </c>
      <c r="V42" s="119" t="str">
        <f aca="false">'Plano de Ação'!Q42</f>
        <v>Não iniciado</v>
      </c>
      <c r="W42" s="120" t="n">
        <f aca="false">'Plano de Ação'!R42</f>
        <v>3</v>
      </c>
    </row>
    <row r="43" s="41" customFormat="true" ht="39.75" hidden="false" customHeight="true" outlineLevel="0" collapsed="false">
      <c r="A43" s="104"/>
      <c r="B43" s="105" t="s">
        <v>92</v>
      </c>
      <c r="C43" s="122" t="s">
        <v>89</v>
      </c>
      <c r="D43" s="107" t="s">
        <v>78</v>
      </c>
      <c r="E43" s="107" t="s">
        <v>78</v>
      </c>
      <c r="F43" s="108"/>
      <c r="G43" s="109" t="str">
        <f aca="false">IF(F43="Fiscal","Sim",(IF(F43="Orçamentário","Sim","Não")))</f>
        <v>Não</v>
      </c>
      <c r="H43" s="110" t="n">
        <f aca="false">'Cálculo do Risco Inerente'!J43</f>
        <v>1</v>
      </c>
      <c r="I43" s="111" t="n">
        <f aca="false">'Cálculo do Risco Inerente'!S43</f>
        <v>0</v>
      </c>
      <c r="J43" s="112" t="str">
        <f aca="false">'Cálculo do Risco Inerente'!W43</f>
        <v>Risco Pequeno</v>
      </c>
      <c r="K43" s="113" t="s">
        <v>78</v>
      </c>
      <c r="L43" s="107"/>
      <c r="M43" s="107"/>
      <c r="N43" s="111" t="n">
        <f aca="false">'Cálculo do Risco Residual'!J43</f>
        <v>1</v>
      </c>
      <c r="O43" s="111" t="n">
        <f aca="false">'Cálculo do Risco Residual'!S43</f>
        <v>0</v>
      </c>
      <c r="P43" s="121" t="str">
        <f aca="false">'Cálculo do Risco Residual'!W43</f>
        <v>Risco Pequeno</v>
      </c>
      <c r="Q43" s="115"/>
      <c r="R43" s="116" t="n">
        <f aca="false">'Plano de Ação'!I43</f>
        <v>0</v>
      </c>
      <c r="S43" s="117" t="str">
        <f aca="false">'Plano de Ação'!H43</f>
        <v>ç</v>
      </c>
      <c r="T43" s="118" t="n">
        <f aca="false">'Plano de Ação'!O43</f>
        <v>0</v>
      </c>
      <c r="U43" s="118" t="n">
        <f aca="false">'Plano de Ação'!P43</f>
        <v>0</v>
      </c>
      <c r="V43" s="119" t="str">
        <f aca="false">'Plano de Ação'!Q43</f>
        <v>Não iniciado</v>
      </c>
      <c r="W43" s="120" t="n">
        <f aca="false">'Plano de Ação'!R43</f>
        <v>3</v>
      </c>
    </row>
    <row r="44" s="41" customFormat="true" ht="39.75" hidden="false" customHeight="true" outlineLevel="0" collapsed="false">
      <c r="A44" s="104"/>
      <c r="B44" s="105"/>
      <c r="C44" s="122" t="s">
        <v>84</v>
      </c>
      <c r="D44" s="107" t="s">
        <v>78</v>
      </c>
      <c r="E44" s="107" t="s">
        <v>78</v>
      </c>
      <c r="F44" s="108"/>
      <c r="G44" s="109" t="str">
        <f aca="false">IF(F44="Fiscal","Sim",(IF(F44="Orçamentário","Sim","Não")))</f>
        <v>Não</v>
      </c>
      <c r="H44" s="110" t="n">
        <f aca="false">'Cálculo do Risco Inerente'!J44</f>
        <v>1</v>
      </c>
      <c r="I44" s="111" t="n">
        <f aca="false">'Cálculo do Risco Inerente'!S44</f>
        <v>0</v>
      </c>
      <c r="J44" s="112" t="str">
        <f aca="false">'Cálculo do Risco Inerente'!W44</f>
        <v>Risco Pequeno</v>
      </c>
      <c r="K44" s="113" t="s">
        <v>78</v>
      </c>
      <c r="L44" s="107"/>
      <c r="M44" s="107"/>
      <c r="N44" s="111" t="n">
        <f aca="false">'Cálculo do Risco Residual'!J44</f>
        <v>1</v>
      </c>
      <c r="O44" s="111" t="n">
        <f aca="false">'Cálculo do Risco Residual'!S44</f>
        <v>0</v>
      </c>
      <c r="P44" s="121" t="str">
        <f aca="false">'Cálculo do Risco Residual'!W44</f>
        <v>Risco Pequeno</v>
      </c>
      <c r="Q44" s="115"/>
      <c r="R44" s="116" t="n">
        <f aca="false">'Plano de Ação'!I44</f>
        <v>0</v>
      </c>
      <c r="S44" s="117" t="str">
        <f aca="false">'Plano de Ação'!H44</f>
        <v>t</v>
      </c>
      <c r="T44" s="118" t="n">
        <f aca="false">'Plano de Ação'!O44</f>
        <v>0</v>
      </c>
      <c r="U44" s="118" t="n">
        <f aca="false">'Plano de Ação'!P44</f>
        <v>0</v>
      </c>
      <c r="V44" s="119" t="str">
        <f aca="false">'Plano de Ação'!Q44</f>
        <v>Não iniciado</v>
      </c>
      <c r="W44" s="120" t="n">
        <f aca="false">'Plano de Ação'!R44</f>
        <v>3</v>
      </c>
    </row>
    <row r="45" s="41" customFormat="true" ht="39.75" hidden="false" customHeight="true" outlineLevel="0" collapsed="false">
      <c r="A45" s="104"/>
      <c r="B45" s="105"/>
      <c r="C45" s="122" t="s">
        <v>82</v>
      </c>
      <c r="D45" s="107" t="s">
        <v>78</v>
      </c>
      <c r="E45" s="107" t="s">
        <v>78</v>
      </c>
      <c r="F45" s="108"/>
      <c r="G45" s="109" t="str">
        <f aca="false">IF(F45="Fiscal","Sim",(IF(F45="Orçamentário","Sim","Não")))</f>
        <v>Não</v>
      </c>
      <c r="H45" s="110" t="n">
        <f aca="false">'Cálculo do Risco Inerente'!J45</f>
        <v>1</v>
      </c>
      <c r="I45" s="111" t="n">
        <f aca="false">'Cálculo do Risco Inerente'!S45</f>
        <v>0</v>
      </c>
      <c r="J45" s="112" t="str">
        <f aca="false">'Cálculo do Risco Inerente'!W45</f>
        <v>Risco Pequeno</v>
      </c>
      <c r="K45" s="113" t="s">
        <v>78</v>
      </c>
      <c r="L45" s="107"/>
      <c r="M45" s="107"/>
      <c r="N45" s="111" t="n">
        <f aca="false">'Cálculo do Risco Residual'!J45</f>
        <v>1</v>
      </c>
      <c r="O45" s="111" t="n">
        <f aca="false">'Cálculo do Risco Residual'!S45</f>
        <v>0</v>
      </c>
      <c r="P45" s="121" t="str">
        <f aca="false">'Cálculo do Risco Residual'!W45</f>
        <v>Risco Pequeno</v>
      </c>
      <c r="Q45" s="115"/>
      <c r="R45" s="116" t="n">
        <f aca="false">'Plano de Ação'!I45</f>
        <v>0</v>
      </c>
      <c r="S45" s="117" t="str">
        <f aca="false">'Plano de Ação'!H45</f>
        <v>v</v>
      </c>
      <c r="T45" s="118" t="n">
        <f aca="false">'Plano de Ação'!O45</f>
        <v>0</v>
      </c>
      <c r="U45" s="118" t="n">
        <f aca="false">'Plano de Ação'!P45</f>
        <v>0</v>
      </c>
      <c r="V45" s="119" t="str">
        <f aca="false">'Plano de Ação'!Q45</f>
        <v>Não iniciado</v>
      </c>
      <c r="W45" s="120" t="n">
        <f aca="false">'Plano de Ação'!R45</f>
        <v>3</v>
      </c>
    </row>
    <row r="46" s="41" customFormat="true" ht="39.75" hidden="false" customHeight="true" outlineLevel="0" collapsed="false">
      <c r="A46" s="104"/>
      <c r="B46" s="105" t="s">
        <v>93</v>
      </c>
      <c r="C46" s="122" t="s">
        <v>76</v>
      </c>
      <c r="D46" s="107" t="s">
        <v>78</v>
      </c>
      <c r="E46" s="107" t="s">
        <v>78</v>
      </c>
      <c r="F46" s="108"/>
      <c r="G46" s="109" t="str">
        <f aca="false">IF(F46="Fiscal","Sim",(IF(F46="Orçamentário","Sim","Não")))</f>
        <v>Não</v>
      </c>
      <c r="H46" s="110" t="n">
        <f aca="false">'Cálculo do Risco Inerente'!J46</f>
        <v>1</v>
      </c>
      <c r="I46" s="111" t="n">
        <f aca="false">'Cálculo do Risco Inerente'!S46</f>
        <v>0</v>
      </c>
      <c r="J46" s="112" t="str">
        <f aca="false">'Cálculo do Risco Inerente'!W46</f>
        <v>Risco Pequeno</v>
      </c>
      <c r="K46" s="113" t="s">
        <v>78</v>
      </c>
      <c r="L46" s="107"/>
      <c r="M46" s="107"/>
      <c r="N46" s="111" t="n">
        <f aca="false">'Cálculo do Risco Residual'!J46</f>
        <v>1</v>
      </c>
      <c r="O46" s="111" t="n">
        <f aca="false">'Cálculo do Risco Residual'!S46</f>
        <v>0</v>
      </c>
      <c r="P46" s="121" t="str">
        <f aca="false">'Cálculo do Risco Residual'!W46</f>
        <v>Risco Pequeno</v>
      </c>
      <c r="Q46" s="115"/>
      <c r="R46" s="116" t="n">
        <f aca="false">'Plano de Ação'!I46</f>
        <v>0</v>
      </c>
      <c r="S46" s="117" t="str">
        <f aca="false">'Plano de Ação'!H46</f>
        <v>ç</v>
      </c>
      <c r="T46" s="118" t="n">
        <f aca="false">'Plano de Ação'!O46</f>
        <v>0</v>
      </c>
      <c r="U46" s="118" t="n">
        <f aca="false">'Plano de Ação'!P46</f>
        <v>0</v>
      </c>
      <c r="V46" s="119" t="str">
        <f aca="false">'Plano de Ação'!Q46</f>
        <v>Não iniciado</v>
      </c>
      <c r="W46" s="120" t="n">
        <f aca="false">'Plano de Ação'!R46</f>
        <v>3</v>
      </c>
    </row>
    <row r="47" s="41" customFormat="true" ht="39.75" hidden="false" customHeight="true" outlineLevel="0" collapsed="false">
      <c r="A47" s="104"/>
      <c r="B47" s="105"/>
      <c r="C47" s="122" t="s">
        <v>84</v>
      </c>
      <c r="D47" s="107" t="s">
        <v>78</v>
      </c>
      <c r="E47" s="107" t="s">
        <v>78</v>
      </c>
      <c r="F47" s="108"/>
      <c r="G47" s="109" t="str">
        <f aca="false">IF(F47="Fiscal","Sim",(IF(F47="Orçamentário","Sim","Não")))</f>
        <v>Não</v>
      </c>
      <c r="H47" s="110" t="n">
        <f aca="false">'Cálculo do Risco Inerente'!J47</f>
        <v>1</v>
      </c>
      <c r="I47" s="111" t="n">
        <f aca="false">'Cálculo do Risco Inerente'!S47</f>
        <v>0</v>
      </c>
      <c r="J47" s="112" t="str">
        <f aca="false">'Cálculo do Risco Inerente'!W47</f>
        <v>Risco Pequeno</v>
      </c>
      <c r="K47" s="113" t="s">
        <v>78</v>
      </c>
      <c r="L47" s="107"/>
      <c r="M47" s="107"/>
      <c r="N47" s="111" t="n">
        <f aca="false">'Cálculo do Risco Residual'!J47</f>
        <v>1</v>
      </c>
      <c r="O47" s="111" t="n">
        <f aca="false">'Cálculo do Risco Residual'!S47</f>
        <v>0</v>
      </c>
      <c r="P47" s="121" t="str">
        <f aca="false">'Cálculo do Risco Residual'!W47</f>
        <v>Risco Pequeno</v>
      </c>
      <c r="Q47" s="115"/>
      <c r="R47" s="116" t="n">
        <f aca="false">'Plano de Ação'!I47</f>
        <v>0</v>
      </c>
      <c r="S47" s="117" t="str">
        <f aca="false">'Plano de Ação'!H47</f>
        <v>t</v>
      </c>
      <c r="T47" s="118" t="n">
        <f aca="false">'Plano de Ação'!O47</f>
        <v>0</v>
      </c>
      <c r="U47" s="118" t="n">
        <f aca="false">'Plano de Ação'!P47</f>
        <v>0</v>
      </c>
      <c r="V47" s="119" t="str">
        <f aca="false">'Plano de Ação'!Q47</f>
        <v>Não iniciado</v>
      </c>
      <c r="W47" s="120" t="n">
        <f aca="false">'Plano de Ação'!R47</f>
        <v>3</v>
      </c>
    </row>
    <row r="48" s="41" customFormat="true" ht="39.75" hidden="false" customHeight="true" outlineLevel="0" collapsed="false">
      <c r="A48" s="104"/>
      <c r="B48" s="105"/>
      <c r="C48" s="122" t="s">
        <v>82</v>
      </c>
      <c r="D48" s="107" t="s">
        <v>78</v>
      </c>
      <c r="E48" s="107" t="s">
        <v>78</v>
      </c>
      <c r="F48" s="108"/>
      <c r="G48" s="109" t="str">
        <f aca="false">IF(F48="Fiscal","Sim",(IF(F48="Orçamentário","Sim","Não")))</f>
        <v>Não</v>
      </c>
      <c r="H48" s="110" t="n">
        <f aca="false">'Cálculo do Risco Inerente'!J48</f>
        <v>1</v>
      </c>
      <c r="I48" s="111" t="n">
        <f aca="false">'Cálculo do Risco Inerente'!S48</f>
        <v>0</v>
      </c>
      <c r="J48" s="112" t="str">
        <f aca="false">'Cálculo do Risco Inerente'!W48</f>
        <v>Risco Pequeno</v>
      </c>
      <c r="K48" s="113" t="s">
        <v>78</v>
      </c>
      <c r="L48" s="107"/>
      <c r="M48" s="107"/>
      <c r="N48" s="111" t="n">
        <f aca="false">'Cálculo do Risco Residual'!J48</f>
        <v>1</v>
      </c>
      <c r="O48" s="111" t="n">
        <f aca="false">'Cálculo do Risco Residual'!S48</f>
        <v>0</v>
      </c>
      <c r="P48" s="121" t="str">
        <f aca="false">'Cálculo do Risco Residual'!W48</f>
        <v>Risco Pequeno</v>
      </c>
      <c r="Q48" s="115"/>
      <c r="R48" s="116" t="n">
        <f aca="false">'Plano de Ação'!I48</f>
        <v>0</v>
      </c>
      <c r="S48" s="117" t="str">
        <f aca="false">'Plano de Ação'!H48</f>
        <v>v</v>
      </c>
      <c r="T48" s="118" t="n">
        <f aca="false">'Plano de Ação'!O48</f>
        <v>0</v>
      </c>
      <c r="U48" s="118" t="n">
        <f aca="false">'Plano de Ação'!P48</f>
        <v>0</v>
      </c>
      <c r="V48" s="119" t="str">
        <f aca="false">'Plano de Ação'!Q48</f>
        <v>Não iniciado</v>
      </c>
      <c r="W48" s="120" t="n">
        <f aca="false">'Plano de Ação'!R48</f>
        <v>3</v>
      </c>
    </row>
    <row r="49" s="41" customFormat="true" ht="39.75" hidden="false" customHeight="true" outlineLevel="0" collapsed="false">
      <c r="A49" s="104"/>
      <c r="B49" s="105" t="s">
        <v>94</v>
      </c>
      <c r="C49" s="122" t="s">
        <v>76</v>
      </c>
      <c r="D49" s="107" t="s">
        <v>78</v>
      </c>
      <c r="E49" s="107" t="s">
        <v>78</v>
      </c>
      <c r="F49" s="108"/>
      <c r="G49" s="109" t="str">
        <f aca="false">IF(F49="Fiscal","Sim",(IF(F49="Orçamentário","Sim","Não")))</f>
        <v>Não</v>
      </c>
      <c r="H49" s="110" t="n">
        <f aca="false">'Cálculo do Risco Inerente'!J49</f>
        <v>1</v>
      </c>
      <c r="I49" s="111" t="n">
        <f aca="false">'Cálculo do Risco Inerente'!S49</f>
        <v>0</v>
      </c>
      <c r="J49" s="123" t="str">
        <f aca="false">'Cálculo do Risco Inerente'!W49</f>
        <v>Risco Pequeno</v>
      </c>
      <c r="K49" s="113" t="s">
        <v>78</v>
      </c>
      <c r="L49" s="107"/>
      <c r="M49" s="107"/>
      <c r="N49" s="111" t="n">
        <f aca="false">'Cálculo do Risco Residual'!J49</f>
        <v>1</v>
      </c>
      <c r="O49" s="111" t="n">
        <f aca="false">'Cálculo do Risco Residual'!S49</f>
        <v>0</v>
      </c>
      <c r="P49" s="121" t="str">
        <f aca="false">'Cálculo do Risco Residual'!W49</f>
        <v>Risco Pequeno</v>
      </c>
      <c r="Q49" s="115"/>
      <c r="R49" s="116" t="n">
        <f aca="false">'Plano de Ação'!I49</f>
        <v>0</v>
      </c>
      <c r="S49" s="117" t="str">
        <f aca="false">'Plano de Ação'!H49</f>
        <v>ç</v>
      </c>
      <c r="T49" s="118" t="n">
        <f aca="false">'Plano de Ação'!O49</f>
        <v>0</v>
      </c>
      <c r="U49" s="118" t="n">
        <f aca="false">'Plano de Ação'!P49</f>
        <v>0</v>
      </c>
      <c r="V49" s="119" t="str">
        <f aca="false">'Plano de Ação'!Q49</f>
        <v>Não iniciado</v>
      </c>
      <c r="W49" s="120" t="n">
        <f aca="false">'Plano de Ação'!R49</f>
        <v>3</v>
      </c>
    </row>
    <row r="50" s="41" customFormat="true" ht="39.75" hidden="false" customHeight="true" outlineLevel="0" collapsed="false">
      <c r="A50" s="104"/>
      <c r="B50" s="105"/>
      <c r="C50" s="122" t="s">
        <v>84</v>
      </c>
      <c r="D50" s="107" t="s">
        <v>78</v>
      </c>
      <c r="E50" s="107" t="s">
        <v>78</v>
      </c>
      <c r="F50" s="108"/>
      <c r="G50" s="109" t="str">
        <f aca="false">IF(F50="Fiscal","Sim",(IF(F50="Orçamentário","Sim","Não")))</f>
        <v>Não</v>
      </c>
      <c r="H50" s="110" t="n">
        <f aca="false">'Cálculo do Risco Inerente'!J50</f>
        <v>1</v>
      </c>
      <c r="I50" s="111" t="n">
        <f aca="false">'Cálculo do Risco Inerente'!S50</f>
        <v>0</v>
      </c>
      <c r="J50" s="123" t="str">
        <f aca="false">'Cálculo do Risco Inerente'!W50</f>
        <v>Risco Pequeno</v>
      </c>
      <c r="K50" s="113" t="s">
        <v>78</v>
      </c>
      <c r="L50" s="107"/>
      <c r="M50" s="107"/>
      <c r="N50" s="111" t="n">
        <f aca="false">'Cálculo do Risco Residual'!J50</f>
        <v>1</v>
      </c>
      <c r="O50" s="111" t="n">
        <f aca="false">'Cálculo do Risco Residual'!S50</f>
        <v>0</v>
      </c>
      <c r="P50" s="121" t="str">
        <f aca="false">'Cálculo do Risco Residual'!W50</f>
        <v>Risco Pequeno</v>
      </c>
      <c r="Q50" s="115"/>
      <c r="R50" s="116" t="n">
        <f aca="false">'Plano de Ação'!I50</f>
        <v>0</v>
      </c>
      <c r="S50" s="117" t="str">
        <f aca="false">'Plano de Ação'!H50</f>
        <v>t</v>
      </c>
      <c r="T50" s="118" t="n">
        <f aca="false">'Plano de Ação'!O50</f>
        <v>0</v>
      </c>
      <c r="U50" s="118" t="n">
        <f aca="false">'Plano de Ação'!P50</f>
        <v>0</v>
      </c>
      <c r="V50" s="119" t="str">
        <f aca="false">'Plano de Ação'!Q50</f>
        <v>Não iniciado</v>
      </c>
      <c r="W50" s="120" t="n">
        <f aca="false">'Plano de Ação'!R50</f>
        <v>3</v>
      </c>
    </row>
    <row r="51" s="41" customFormat="true" ht="39.75" hidden="false" customHeight="true" outlineLevel="0" collapsed="false">
      <c r="A51" s="104"/>
      <c r="B51" s="105"/>
      <c r="C51" s="122" t="s">
        <v>82</v>
      </c>
      <c r="D51" s="107" t="s">
        <v>78</v>
      </c>
      <c r="E51" s="107" t="s">
        <v>78</v>
      </c>
      <c r="F51" s="108"/>
      <c r="G51" s="109" t="str">
        <f aca="false">IF(F51="Fiscal","Sim",(IF(F51="Orçamentário","Sim","Não")))</f>
        <v>Não</v>
      </c>
      <c r="H51" s="110" t="n">
        <f aca="false">'Cálculo do Risco Inerente'!J51</f>
        <v>1</v>
      </c>
      <c r="I51" s="111" t="n">
        <f aca="false">'Cálculo do Risco Inerente'!S51</f>
        <v>0</v>
      </c>
      <c r="J51" s="123" t="str">
        <f aca="false">'Cálculo do Risco Inerente'!W51</f>
        <v>Risco Pequeno</v>
      </c>
      <c r="K51" s="113" t="s">
        <v>78</v>
      </c>
      <c r="L51" s="107"/>
      <c r="M51" s="107"/>
      <c r="N51" s="111" t="n">
        <f aca="false">'Cálculo do Risco Residual'!J51</f>
        <v>1</v>
      </c>
      <c r="O51" s="111" t="n">
        <f aca="false">'Cálculo do Risco Residual'!S51</f>
        <v>0</v>
      </c>
      <c r="P51" s="121" t="str">
        <f aca="false">'Cálculo do Risco Residual'!W51</f>
        <v>Risco Pequeno</v>
      </c>
      <c r="Q51" s="115"/>
      <c r="R51" s="116" t="n">
        <f aca="false">'Plano de Ação'!I51</f>
        <v>0</v>
      </c>
      <c r="S51" s="117" t="str">
        <f aca="false">'Plano de Ação'!H51</f>
        <v>v</v>
      </c>
      <c r="T51" s="118" t="n">
        <f aca="false">'Plano de Ação'!O51</f>
        <v>0</v>
      </c>
      <c r="U51" s="118" t="n">
        <f aca="false">'Plano de Ação'!P51</f>
        <v>0</v>
      </c>
      <c r="V51" s="119" t="str">
        <f aca="false">'Plano de Ação'!Q51</f>
        <v>Não iniciado</v>
      </c>
      <c r="W51" s="120" t="n">
        <f aca="false">'Plano de Ação'!R51</f>
        <v>3</v>
      </c>
    </row>
    <row r="52" s="41" customFormat="true" ht="39.75" hidden="false" customHeight="true" outlineLevel="0" collapsed="false">
      <c r="A52" s="104"/>
      <c r="B52" s="105" t="s">
        <v>95</v>
      </c>
      <c r="C52" s="122" t="s">
        <v>76</v>
      </c>
      <c r="D52" s="107" t="s">
        <v>78</v>
      </c>
      <c r="E52" s="107" t="s">
        <v>78</v>
      </c>
      <c r="F52" s="108"/>
      <c r="G52" s="109" t="str">
        <f aca="false">IF(F52="Fiscal","Sim",(IF(F52="Orçamentário","Sim","Não")))</f>
        <v>Não</v>
      </c>
      <c r="H52" s="110" t="n">
        <f aca="false">'Cálculo do Risco Inerente'!J52</f>
        <v>1</v>
      </c>
      <c r="I52" s="111" t="n">
        <f aca="false">'Cálculo do Risco Inerente'!S52</f>
        <v>0</v>
      </c>
      <c r="J52" s="123" t="str">
        <f aca="false">'Cálculo do Risco Inerente'!W52</f>
        <v>Risco Pequeno</v>
      </c>
      <c r="K52" s="113" t="s">
        <v>78</v>
      </c>
      <c r="L52" s="107"/>
      <c r="M52" s="107"/>
      <c r="N52" s="111" t="n">
        <f aca="false">'Cálculo do Risco Residual'!J52</f>
        <v>1</v>
      </c>
      <c r="O52" s="111" t="n">
        <f aca="false">'Cálculo do Risco Residual'!S52</f>
        <v>0</v>
      </c>
      <c r="P52" s="121" t="str">
        <f aca="false">'Cálculo do Risco Residual'!W52</f>
        <v>Risco Pequeno</v>
      </c>
      <c r="Q52" s="115"/>
      <c r="R52" s="116" t="n">
        <f aca="false">'Plano de Ação'!I52</f>
        <v>0</v>
      </c>
      <c r="S52" s="117" t="str">
        <f aca="false">'Plano de Ação'!H52</f>
        <v>ç</v>
      </c>
      <c r="T52" s="118" t="n">
        <f aca="false">'Plano de Ação'!O52</f>
        <v>0</v>
      </c>
      <c r="U52" s="118" t="n">
        <f aca="false">'Plano de Ação'!P52</f>
        <v>0</v>
      </c>
      <c r="V52" s="119" t="str">
        <f aca="false">'Plano de Ação'!Q52</f>
        <v>Não iniciado</v>
      </c>
      <c r="W52" s="120" t="n">
        <f aca="false">'Plano de Ação'!R52</f>
        <v>3</v>
      </c>
    </row>
    <row r="53" s="41" customFormat="true" ht="39.75" hidden="false" customHeight="true" outlineLevel="0" collapsed="false">
      <c r="A53" s="104"/>
      <c r="B53" s="105"/>
      <c r="C53" s="122" t="s">
        <v>84</v>
      </c>
      <c r="D53" s="107" t="s">
        <v>78</v>
      </c>
      <c r="E53" s="107" t="s">
        <v>78</v>
      </c>
      <c r="F53" s="108"/>
      <c r="G53" s="109" t="str">
        <f aca="false">IF(F53="Fiscal","Sim",(IF(F53="Orçamentário","Sim","Não")))</f>
        <v>Não</v>
      </c>
      <c r="H53" s="110" t="n">
        <f aca="false">'Cálculo do Risco Inerente'!J53</f>
        <v>1</v>
      </c>
      <c r="I53" s="111" t="n">
        <f aca="false">'Cálculo do Risco Inerente'!S53</f>
        <v>0</v>
      </c>
      <c r="J53" s="123" t="str">
        <f aca="false">'Cálculo do Risco Inerente'!W53</f>
        <v>Risco Pequeno</v>
      </c>
      <c r="K53" s="113" t="s">
        <v>78</v>
      </c>
      <c r="L53" s="107"/>
      <c r="M53" s="107"/>
      <c r="N53" s="111" t="n">
        <f aca="false">'Cálculo do Risco Residual'!J53</f>
        <v>1</v>
      </c>
      <c r="O53" s="111" t="n">
        <f aca="false">'Cálculo do Risco Residual'!S53</f>
        <v>0</v>
      </c>
      <c r="P53" s="121" t="str">
        <f aca="false">'Cálculo do Risco Residual'!W53</f>
        <v>Risco Pequeno</v>
      </c>
      <c r="Q53" s="115"/>
      <c r="R53" s="116" t="n">
        <f aca="false">'Plano de Ação'!I53</f>
        <v>0</v>
      </c>
      <c r="S53" s="117" t="str">
        <f aca="false">'Plano de Ação'!H53</f>
        <v>t</v>
      </c>
      <c r="T53" s="118" t="n">
        <f aca="false">'Plano de Ação'!O53</f>
        <v>0</v>
      </c>
      <c r="U53" s="118" t="n">
        <f aca="false">'Plano de Ação'!P53</f>
        <v>0</v>
      </c>
      <c r="V53" s="119" t="str">
        <f aca="false">'Plano de Ação'!Q53</f>
        <v>Não iniciado</v>
      </c>
      <c r="W53" s="120" t="n">
        <f aca="false">'Plano de Ação'!R53</f>
        <v>3</v>
      </c>
    </row>
    <row r="54" s="41" customFormat="true" ht="39.75" hidden="false" customHeight="true" outlineLevel="0" collapsed="false">
      <c r="A54" s="104"/>
      <c r="B54" s="105"/>
      <c r="C54" s="122" t="s">
        <v>82</v>
      </c>
      <c r="D54" s="107" t="s">
        <v>78</v>
      </c>
      <c r="E54" s="107" t="s">
        <v>78</v>
      </c>
      <c r="F54" s="108"/>
      <c r="G54" s="109" t="str">
        <f aca="false">IF(F54="Fiscal","Sim",(IF(F54="Orçamentário","Sim","Não")))</f>
        <v>Não</v>
      </c>
      <c r="H54" s="110" t="n">
        <f aca="false">'Cálculo do Risco Inerente'!J54</f>
        <v>1</v>
      </c>
      <c r="I54" s="111" t="n">
        <f aca="false">'Cálculo do Risco Inerente'!S54</f>
        <v>0</v>
      </c>
      <c r="J54" s="123" t="str">
        <f aca="false">'Cálculo do Risco Inerente'!W54</f>
        <v>Risco Pequeno</v>
      </c>
      <c r="K54" s="113" t="s">
        <v>78</v>
      </c>
      <c r="L54" s="107"/>
      <c r="M54" s="107"/>
      <c r="N54" s="111" t="n">
        <f aca="false">'Cálculo do Risco Residual'!J54</f>
        <v>1</v>
      </c>
      <c r="O54" s="111" t="n">
        <f aca="false">'Cálculo do Risco Residual'!S54</f>
        <v>0</v>
      </c>
      <c r="P54" s="121" t="str">
        <f aca="false">'Cálculo do Risco Residual'!W54</f>
        <v>Risco Pequeno</v>
      </c>
      <c r="Q54" s="115"/>
      <c r="R54" s="116" t="n">
        <f aca="false">'Plano de Ação'!I54</f>
        <v>0</v>
      </c>
      <c r="S54" s="117" t="str">
        <f aca="false">'Plano de Ação'!H54</f>
        <v>v</v>
      </c>
      <c r="T54" s="118" t="n">
        <f aca="false">'Plano de Ação'!O54</f>
        <v>0</v>
      </c>
      <c r="U54" s="118" t="n">
        <f aca="false">'Plano de Ação'!P54</f>
        <v>0</v>
      </c>
      <c r="V54" s="119" t="str">
        <f aca="false">'Plano de Ação'!Q54</f>
        <v>Não iniciado</v>
      </c>
      <c r="W54" s="120" t="n">
        <f aca="false">'Plano de Ação'!R54</f>
        <v>3</v>
      </c>
    </row>
    <row r="55" s="41" customFormat="true" ht="39.75" hidden="false" customHeight="true" outlineLevel="0" collapsed="false">
      <c r="A55" s="104"/>
      <c r="B55" s="105" t="s">
        <v>96</v>
      </c>
      <c r="C55" s="122" t="s">
        <v>76</v>
      </c>
      <c r="D55" s="107" t="s">
        <v>78</v>
      </c>
      <c r="E55" s="107" t="s">
        <v>78</v>
      </c>
      <c r="F55" s="108"/>
      <c r="G55" s="109" t="str">
        <f aca="false">IF(F55="Fiscal","Sim",(IF(F55="Orçamentário","Sim","Não")))</f>
        <v>Não</v>
      </c>
      <c r="H55" s="110" t="n">
        <f aca="false">'Cálculo do Risco Inerente'!J55</f>
        <v>1</v>
      </c>
      <c r="I55" s="111" t="n">
        <f aca="false">'Cálculo do Risco Inerente'!S55</f>
        <v>0</v>
      </c>
      <c r="J55" s="123" t="str">
        <f aca="false">'Cálculo do Risco Inerente'!W55</f>
        <v>Risco Pequeno</v>
      </c>
      <c r="K55" s="113" t="s">
        <v>78</v>
      </c>
      <c r="L55" s="107"/>
      <c r="M55" s="107"/>
      <c r="N55" s="111" t="n">
        <f aca="false">'Cálculo do Risco Residual'!J55</f>
        <v>1</v>
      </c>
      <c r="O55" s="111" t="n">
        <f aca="false">'Cálculo do Risco Residual'!S55</f>
        <v>0</v>
      </c>
      <c r="P55" s="121" t="str">
        <f aca="false">'Cálculo do Risco Residual'!W55</f>
        <v>Risco Pequeno</v>
      </c>
      <c r="Q55" s="115"/>
      <c r="R55" s="116" t="n">
        <f aca="false">'Plano de Ação'!I55</f>
        <v>0</v>
      </c>
      <c r="S55" s="117" t="str">
        <f aca="false">'Plano de Ação'!H55</f>
        <v>ç</v>
      </c>
      <c r="T55" s="118" t="n">
        <f aca="false">'Plano de Ação'!O55</f>
        <v>0</v>
      </c>
      <c r="U55" s="118" t="n">
        <f aca="false">'Plano de Ação'!P55</f>
        <v>0</v>
      </c>
      <c r="V55" s="119" t="str">
        <f aca="false">'Plano de Ação'!Q55</f>
        <v>Não iniciado</v>
      </c>
      <c r="W55" s="120" t="n">
        <f aca="false">'Plano de Ação'!R55</f>
        <v>3</v>
      </c>
    </row>
    <row r="56" s="41" customFormat="true" ht="39.75" hidden="false" customHeight="true" outlineLevel="0" collapsed="false">
      <c r="A56" s="104"/>
      <c r="B56" s="105"/>
      <c r="C56" s="122" t="s">
        <v>84</v>
      </c>
      <c r="D56" s="107" t="s">
        <v>78</v>
      </c>
      <c r="E56" s="107" t="s">
        <v>78</v>
      </c>
      <c r="F56" s="108"/>
      <c r="G56" s="109" t="str">
        <f aca="false">IF(F56="Fiscal","Sim",(IF(F56="Orçamentário","Sim","Não")))</f>
        <v>Não</v>
      </c>
      <c r="H56" s="110" t="n">
        <f aca="false">'Cálculo do Risco Inerente'!J56</f>
        <v>1</v>
      </c>
      <c r="I56" s="111" t="n">
        <f aca="false">'Cálculo do Risco Inerente'!S56</f>
        <v>0</v>
      </c>
      <c r="J56" s="123" t="str">
        <f aca="false">'Cálculo do Risco Inerente'!W56</f>
        <v>Risco Pequeno</v>
      </c>
      <c r="K56" s="113" t="s">
        <v>78</v>
      </c>
      <c r="L56" s="107"/>
      <c r="M56" s="107"/>
      <c r="N56" s="111" t="n">
        <f aca="false">'Cálculo do Risco Residual'!J56</f>
        <v>1</v>
      </c>
      <c r="O56" s="111" t="n">
        <f aca="false">'Cálculo do Risco Residual'!S56</f>
        <v>0</v>
      </c>
      <c r="P56" s="121" t="str">
        <f aca="false">'Cálculo do Risco Residual'!W56</f>
        <v>Risco Pequeno</v>
      </c>
      <c r="Q56" s="115"/>
      <c r="R56" s="116" t="n">
        <f aca="false">'Plano de Ação'!I56</f>
        <v>0</v>
      </c>
      <c r="S56" s="117" t="str">
        <f aca="false">'Plano de Ação'!H56</f>
        <v>t</v>
      </c>
      <c r="T56" s="118" t="n">
        <f aca="false">'Plano de Ação'!O56</f>
        <v>0</v>
      </c>
      <c r="U56" s="118" t="n">
        <f aca="false">'Plano de Ação'!P56</f>
        <v>0</v>
      </c>
      <c r="V56" s="119" t="str">
        <f aca="false">'Plano de Ação'!Q56</f>
        <v>Não iniciado</v>
      </c>
      <c r="W56" s="120" t="n">
        <f aca="false">'Plano de Ação'!R56</f>
        <v>3</v>
      </c>
    </row>
    <row r="57" s="41" customFormat="true" ht="39.75" hidden="false" customHeight="true" outlineLevel="0" collapsed="false">
      <c r="A57" s="104"/>
      <c r="B57" s="105"/>
      <c r="C57" s="122" t="s">
        <v>82</v>
      </c>
      <c r="D57" s="107" t="s">
        <v>78</v>
      </c>
      <c r="E57" s="107" t="s">
        <v>78</v>
      </c>
      <c r="F57" s="108"/>
      <c r="G57" s="109" t="str">
        <f aca="false">IF(F57="Fiscal","Sim",(IF(F57="Orçamentário","Sim","Não")))</f>
        <v>Não</v>
      </c>
      <c r="H57" s="110" t="n">
        <f aca="false">'Cálculo do Risco Inerente'!J57</f>
        <v>1</v>
      </c>
      <c r="I57" s="111" t="n">
        <f aca="false">'Cálculo do Risco Inerente'!S57</f>
        <v>0</v>
      </c>
      <c r="J57" s="123" t="str">
        <f aca="false">'Cálculo do Risco Inerente'!W57</f>
        <v>Risco Pequeno</v>
      </c>
      <c r="K57" s="113" t="s">
        <v>78</v>
      </c>
      <c r="L57" s="107"/>
      <c r="M57" s="107"/>
      <c r="N57" s="111" t="n">
        <f aca="false">'Cálculo do Risco Residual'!J57</f>
        <v>1</v>
      </c>
      <c r="O57" s="111" t="n">
        <f aca="false">'Cálculo do Risco Residual'!S57</f>
        <v>0</v>
      </c>
      <c r="P57" s="121" t="str">
        <f aca="false">'Cálculo do Risco Residual'!W57</f>
        <v>Risco Pequeno</v>
      </c>
      <c r="Q57" s="115"/>
      <c r="R57" s="116" t="n">
        <f aca="false">'Plano de Ação'!I57</f>
        <v>0</v>
      </c>
      <c r="S57" s="117" t="str">
        <f aca="false">'Plano de Ação'!H57</f>
        <v>v</v>
      </c>
      <c r="T57" s="118" t="n">
        <f aca="false">'Plano de Ação'!O57</f>
        <v>0</v>
      </c>
      <c r="U57" s="118" t="n">
        <f aca="false">'Plano de Ação'!P57</f>
        <v>0</v>
      </c>
      <c r="V57" s="119" t="str">
        <f aca="false">'Plano de Ação'!Q57</f>
        <v>Não iniciado</v>
      </c>
      <c r="W57" s="120" t="n">
        <f aca="false">'Plano de Ação'!R57</f>
        <v>3</v>
      </c>
    </row>
    <row r="58" s="41" customFormat="true" ht="39.75" hidden="false" customHeight="true" outlineLevel="0" collapsed="false">
      <c r="A58" s="104"/>
      <c r="B58" s="105" t="s">
        <v>97</v>
      </c>
      <c r="C58" s="122" t="s">
        <v>76</v>
      </c>
      <c r="D58" s="107" t="s">
        <v>78</v>
      </c>
      <c r="E58" s="107" t="s">
        <v>78</v>
      </c>
      <c r="F58" s="108"/>
      <c r="G58" s="109" t="str">
        <f aca="false">IF(F58="Fiscal","Sim",(IF(F58="Orçamentário","Sim","Não")))</f>
        <v>Não</v>
      </c>
      <c r="H58" s="110" t="n">
        <f aca="false">'Cálculo do Risco Inerente'!J58</f>
        <v>1</v>
      </c>
      <c r="I58" s="111" t="n">
        <f aca="false">'Cálculo do Risco Inerente'!S58</f>
        <v>0</v>
      </c>
      <c r="J58" s="123" t="str">
        <f aca="false">'Cálculo do Risco Inerente'!W58</f>
        <v>Risco Pequeno</v>
      </c>
      <c r="K58" s="113" t="s">
        <v>78</v>
      </c>
      <c r="L58" s="107"/>
      <c r="M58" s="107"/>
      <c r="N58" s="111" t="n">
        <f aca="false">'Cálculo do Risco Residual'!J58</f>
        <v>1</v>
      </c>
      <c r="O58" s="111" t="n">
        <f aca="false">'Cálculo do Risco Residual'!S58</f>
        <v>0</v>
      </c>
      <c r="P58" s="121" t="str">
        <f aca="false">'Cálculo do Risco Residual'!W58</f>
        <v>Risco Pequeno</v>
      </c>
      <c r="Q58" s="115"/>
      <c r="R58" s="116" t="n">
        <f aca="false">'Plano de Ação'!I58</f>
        <v>0</v>
      </c>
      <c r="S58" s="117" t="str">
        <f aca="false">'Plano de Ação'!H58</f>
        <v>ç</v>
      </c>
      <c r="T58" s="118" t="n">
        <f aca="false">'Plano de Ação'!O58</f>
        <v>0</v>
      </c>
      <c r="U58" s="118" t="n">
        <f aca="false">'Plano de Ação'!P58</f>
        <v>0</v>
      </c>
      <c r="V58" s="119" t="str">
        <f aca="false">'Plano de Ação'!Q58</f>
        <v>Não iniciado</v>
      </c>
      <c r="W58" s="120" t="n">
        <f aca="false">'Plano de Ação'!R58</f>
        <v>3</v>
      </c>
    </row>
    <row r="59" s="41" customFormat="true" ht="39.75" hidden="false" customHeight="true" outlineLevel="0" collapsed="false">
      <c r="A59" s="104"/>
      <c r="B59" s="105"/>
      <c r="C59" s="122" t="s">
        <v>84</v>
      </c>
      <c r="D59" s="107" t="s">
        <v>78</v>
      </c>
      <c r="E59" s="107" t="s">
        <v>78</v>
      </c>
      <c r="F59" s="108"/>
      <c r="G59" s="109" t="str">
        <f aca="false">IF(F59="Fiscal","Sim",(IF(F59="Orçamentário","Sim","Não")))</f>
        <v>Não</v>
      </c>
      <c r="H59" s="110" t="n">
        <f aca="false">'Cálculo do Risco Inerente'!J59</f>
        <v>1</v>
      </c>
      <c r="I59" s="111" t="n">
        <f aca="false">'Cálculo do Risco Inerente'!S59</f>
        <v>0</v>
      </c>
      <c r="J59" s="123" t="str">
        <f aca="false">'Cálculo do Risco Inerente'!W59</f>
        <v>Risco Pequeno</v>
      </c>
      <c r="K59" s="113" t="s">
        <v>78</v>
      </c>
      <c r="L59" s="107"/>
      <c r="M59" s="107"/>
      <c r="N59" s="111" t="n">
        <f aca="false">'Cálculo do Risco Residual'!J59</f>
        <v>1</v>
      </c>
      <c r="O59" s="111" t="n">
        <f aca="false">'Cálculo do Risco Residual'!S59</f>
        <v>0</v>
      </c>
      <c r="P59" s="121" t="str">
        <f aca="false">'Cálculo do Risco Residual'!W59</f>
        <v>Risco Pequeno</v>
      </c>
      <c r="Q59" s="115"/>
      <c r="R59" s="116" t="n">
        <f aca="false">'Plano de Ação'!I59</f>
        <v>0</v>
      </c>
      <c r="S59" s="117" t="str">
        <f aca="false">'Plano de Ação'!H59</f>
        <v>t</v>
      </c>
      <c r="T59" s="118" t="n">
        <f aca="false">'Plano de Ação'!O59</f>
        <v>0</v>
      </c>
      <c r="U59" s="118" t="n">
        <f aca="false">'Plano de Ação'!P59</f>
        <v>0</v>
      </c>
      <c r="V59" s="119" t="str">
        <f aca="false">'Plano de Ação'!Q59</f>
        <v>Não iniciado</v>
      </c>
      <c r="W59" s="120" t="n">
        <f aca="false">'Plano de Ação'!R59</f>
        <v>3</v>
      </c>
    </row>
    <row r="60" s="41" customFormat="true" ht="39.75" hidden="false" customHeight="true" outlineLevel="0" collapsed="false">
      <c r="A60" s="104"/>
      <c r="B60" s="105"/>
      <c r="C60" s="122" t="s">
        <v>82</v>
      </c>
      <c r="D60" s="107" t="s">
        <v>78</v>
      </c>
      <c r="E60" s="107" t="s">
        <v>78</v>
      </c>
      <c r="F60" s="108"/>
      <c r="G60" s="109" t="str">
        <f aca="false">IF(F60="Fiscal","Sim",(IF(F60="Orçamentário","Sim","Não")))</f>
        <v>Não</v>
      </c>
      <c r="H60" s="110" t="n">
        <f aca="false">'Cálculo do Risco Inerente'!J60</f>
        <v>1</v>
      </c>
      <c r="I60" s="111" t="n">
        <f aca="false">'Cálculo do Risco Inerente'!S60</f>
        <v>0</v>
      </c>
      <c r="J60" s="123" t="str">
        <f aca="false">'Cálculo do Risco Inerente'!W60</f>
        <v>Risco Pequeno</v>
      </c>
      <c r="K60" s="113" t="s">
        <v>78</v>
      </c>
      <c r="L60" s="107"/>
      <c r="M60" s="107"/>
      <c r="N60" s="111" t="n">
        <f aca="false">'Cálculo do Risco Residual'!J60</f>
        <v>1</v>
      </c>
      <c r="O60" s="111" t="n">
        <f aca="false">'Cálculo do Risco Residual'!S60</f>
        <v>0</v>
      </c>
      <c r="P60" s="121" t="str">
        <f aca="false">'Cálculo do Risco Residual'!W60</f>
        <v>Risco Pequeno</v>
      </c>
      <c r="Q60" s="115"/>
      <c r="R60" s="116" t="n">
        <f aca="false">'Plano de Ação'!I60</f>
        <v>0</v>
      </c>
      <c r="S60" s="117" t="str">
        <f aca="false">'Plano de Ação'!H60</f>
        <v>v</v>
      </c>
      <c r="T60" s="118" t="n">
        <f aca="false">'Plano de Ação'!O60</f>
        <v>0</v>
      </c>
      <c r="U60" s="118" t="n">
        <f aca="false">'Plano de Ação'!P60</f>
        <v>0</v>
      </c>
      <c r="V60" s="119" t="str">
        <f aca="false">'Plano de Ação'!Q60</f>
        <v>Não iniciado</v>
      </c>
      <c r="W60" s="120" t="n">
        <f aca="false">'Plano de Ação'!R60</f>
        <v>3</v>
      </c>
    </row>
    <row r="61" s="41" customFormat="true" ht="15" hidden="false" customHeight="false" outlineLevel="0" collapsed="false">
      <c r="A61" s="104"/>
      <c r="B61" s="124"/>
      <c r="C61" s="125"/>
      <c r="D61" s="126"/>
      <c r="E61" s="126"/>
      <c r="F61" s="126"/>
      <c r="G61" s="127"/>
      <c r="H61" s="127"/>
      <c r="I61" s="127"/>
      <c r="J61" s="127"/>
      <c r="K61" s="127"/>
      <c r="L61" s="127"/>
      <c r="M61" s="125"/>
      <c r="N61" s="128"/>
      <c r="O61" s="128"/>
      <c r="P61" s="128"/>
      <c r="Q61" s="127"/>
      <c r="R61" s="127"/>
      <c r="S61" s="125"/>
      <c r="T61" s="129"/>
      <c r="U61" s="129"/>
      <c r="V61" s="130"/>
      <c r="W61" s="131"/>
    </row>
    <row r="62" s="41" customFormat="true" ht="19.5" hidden="false" customHeight="true" outlineLevel="0" collapsed="false">
      <c r="A62" s="104"/>
      <c r="B62" s="124"/>
      <c r="C62" s="127"/>
      <c r="D62" s="126"/>
      <c r="E62" s="126"/>
      <c r="F62" s="126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5"/>
      <c r="T62" s="129"/>
      <c r="U62" s="129"/>
      <c r="V62" s="48"/>
      <c r="W62" s="132"/>
    </row>
    <row r="63" s="41" customFormat="true" ht="20.25" hidden="false" customHeight="true" outlineLevel="0" collapsed="false">
      <c r="A63" s="133"/>
      <c r="B63" s="134"/>
      <c r="C63" s="48"/>
      <c r="D63" s="126"/>
      <c r="E63" s="126"/>
      <c r="F63" s="126"/>
      <c r="G63" s="135"/>
      <c r="H63" s="135"/>
      <c r="I63" s="135"/>
      <c r="J63" s="135"/>
      <c r="K63" s="135"/>
      <c r="L63" s="136" t="s">
        <v>98</v>
      </c>
      <c r="M63" s="135"/>
      <c r="N63" s="137" t="s">
        <v>99</v>
      </c>
      <c r="O63" s="137"/>
      <c r="P63" s="138"/>
      <c r="Q63" s="138"/>
      <c r="R63" s="48"/>
      <c r="S63" s="139" t="s">
        <v>52</v>
      </c>
      <c r="T63" s="138"/>
      <c r="U63" s="138"/>
      <c r="V63" s="140"/>
      <c r="W63" s="132"/>
    </row>
    <row r="64" s="41" customFormat="true" ht="15" hidden="false" customHeight="false" outlineLevel="0" collapsed="false">
      <c r="A64" s="133"/>
      <c r="C64" s="48"/>
      <c r="D64" s="126"/>
      <c r="E64" s="126"/>
      <c r="F64" s="126"/>
      <c r="G64" s="141"/>
      <c r="H64" s="141"/>
      <c r="I64" s="141"/>
      <c r="J64" s="141"/>
      <c r="K64" s="141"/>
      <c r="L64" s="142" t="s">
        <v>100</v>
      </c>
      <c r="M64" s="141"/>
      <c r="N64" s="143" t="s">
        <v>101</v>
      </c>
      <c r="O64" s="143"/>
      <c r="P64" s="144"/>
      <c r="Q64" s="144"/>
      <c r="R64" s="48"/>
      <c r="S64" s="145" t="s">
        <v>102</v>
      </c>
      <c r="T64" s="144"/>
      <c r="U64" s="144"/>
      <c r="V64" s="48"/>
      <c r="W64" s="132"/>
    </row>
    <row r="65" customFormat="false" ht="15" hidden="false" customHeight="false" outlineLevel="0" collapsed="false">
      <c r="A65" s="70"/>
      <c r="C65" s="135"/>
      <c r="D65" s="146"/>
      <c r="E65" s="126"/>
      <c r="F65" s="48"/>
      <c r="G65" s="126"/>
      <c r="H65" s="126"/>
      <c r="I65" s="126"/>
      <c r="J65" s="126"/>
      <c r="K65" s="126"/>
      <c r="L65" s="142" t="s">
        <v>103</v>
      </c>
      <c r="M65" s="126"/>
      <c r="N65" s="147" t="s">
        <v>104</v>
      </c>
      <c r="O65" s="147"/>
      <c r="P65" s="148"/>
      <c r="Q65" s="148"/>
      <c r="R65" s="48"/>
      <c r="S65" s="149" t="s">
        <v>105</v>
      </c>
      <c r="T65" s="150"/>
      <c r="U65" s="150"/>
      <c r="V65" s="48"/>
      <c r="W65" s="132"/>
      <c r="HU65" s="40"/>
    </row>
    <row r="66" customFormat="false" ht="15" hidden="false" customHeight="false" outlineLevel="0" collapsed="false">
      <c r="B66" s="151" t="s">
        <v>106</v>
      </c>
      <c r="C66" s="126"/>
      <c r="D66" s="146"/>
      <c r="E66" s="126"/>
      <c r="F66" s="135"/>
      <c r="G66" s="126"/>
      <c r="H66" s="126"/>
      <c r="I66" s="126"/>
      <c r="J66" s="126"/>
      <c r="K66" s="126"/>
      <c r="L66" s="142" t="s">
        <v>107</v>
      </c>
      <c r="M66" s="126"/>
      <c r="N66" s="152" t="s">
        <v>108</v>
      </c>
      <c r="O66" s="152"/>
      <c r="P66" s="153"/>
      <c r="Q66" s="153"/>
      <c r="R66" s="48"/>
      <c r="S66" s="154" t="s">
        <v>109</v>
      </c>
      <c r="T66" s="155"/>
      <c r="U66" s="155"/>
      <c r="V66" s="48"/>
      <c r="W66" s="132"/>
      <c r="HU66" s="40"/>
    </row>
    <row r="67" customFormat="false" ht="15" hidden="false" customHeight="false" outlineLevel="0" collapsed="false">
      <c r="A67" s="156"/>
      <c r="B67" s="157" t="s">
        <v>110</v>
      </c>
      <c r="C67" s="158"/>
      <c r="D67" s="146"/>
      <c r="E67" s="126"/>
      <c r="F67" s="48"/>
      <c r="G67" s="126"/>
      <c r="H67" s="126"/>
      <c r="I67" s="126"/>
      <c r="J67" s="126"/>
      <c r="K67" s="126"/>
      <c r="L67" s="48"/>
      <c r="M67" s="126"/>
      <c r="N67" s="159" t="s">
        <v>111</v>
      </c>
      <c r="O67" s="159"/>
      <c r="P67" s="160"/>
      <c r="Q67" s="160"/>
      <c r="R67" s="48"/>
      <c r="S67" s="161" t="s">
        <v>112</v>
      </c>
      <c r="T67" s="162"/>
      <c r="U67" s="162"/>
      <c r="V67" s="48"/>
      <c r="W67" s="132"/>
      <c r="HU67" s="40"/>
    </row>
    <row r="68" customFormat="false" ht="15" hidden="false" customHeight="false" outlineLevel="0" collapsed="false">
      <c r="A68" s="156"/>
      <c r="B68" s="163" t="s">
        <v>113</v>
      </c>
      <c r="C68" s="164"/>
      <c r="D68" s="146"/>
      <c r="E68" s="126"/>
      <c r="F68" s="48"/>
      <c r="G68" s="126"/>
      <c r="H68" s="126"/>
      <c r="I68" s="126"/>
      <c r="J68" s="126"/>
      <c r="K68" s="126"/>
      <c r="L68" s="140"/>
      <c r="M68" s="126"/>
      <c r="N68" s="126"/>
      <c r="O68" s="126"/>
      <c r="P68" s="126"/>
      <c r="Q68" s="48"/>
      <c r="R68" s="48"/>
      <c r="S68" s="57"/>
      <c r="T68" s="58"/>
      <c r="U68" s="58"/>
      <c r="V68" s="48"/>
      <c r="W68" s="132"/>
      <c r="HU68" s="40"/>
    </row>
    <row r="69" customFormat="false" ht="15" hidden="false" customHeight="false" outlineLevel="0" collapsed="false">
      <c r="B69" s="165" t="s">
        <v>114</v>
      </c>
      <c r="C69" s="164"/>
      <c r="D69" s="146"/>
      <c r="E69" s="126"/>
      <c r="F69" s="48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48"/>
      <c r="R69" s="48"/>
      <c r="S69" s="57"/>
      <c r="T69" s="58"/>
      <c r="U69" s="58"/>
      <c r="V69" s="48"/>
      <c r="W69" s="132"/>
    </row>
    <row r="70" customFormat="false" ht="15" hidden="false" customHeight="false" outlineLevel="0" collapsed="false">
      <c r="B70" s="165" t="s">
        <v>115</v>
      </c>
      <c r="C70" s="146"/>
      <c r="D70" s="146"/>
      <c r="E70" s="126"/>
      <c r="F70" s="48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48"/>
      <c r="R70" s="48"/>
      <c r="S70" s="166" t="s">
        <v>116</v>
      </c>
      <c r="T70" s="158"/>
      <c r="U70" s="58"/>
      <c r="V70" s="48"/>
      <c r="W70" s="132"/>
    </row>
    <row r="71" s="167" customFormat="true" ht="15" hidden="false" customHeight="false" outlineLevel="0" collapsed="false">
      <c r="A71" s="40"/>
      <c r="B71" s="165" t="s">
        <v>117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S71" s="168" t="s">
        <v>118</v>
      </c>
      <c r="T71" s="164"/>
      <c r="U71" s="169"/>
      <c r="V71" s="48"/>
      <c r="W71" s="132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</row>
    <row r="72" s="167" customFormat="true" ht="15" hidden="false" customHeight="false" outlineLevel="0" collapsed="false">
      <c r="B72" s="165" t="s">
        <v>119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S72" s="168" t="s">
        <v>120</v>
      </c>
      <c r="T72" s="164"/>
      <c r="U72" s="169"/>
      <c r="V72" s="48"/>
      <c r="W72" s="132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</row>
    <row r="73" s="167" customFormat="true" ht="15" hidden="false" customHeight="false" outlineLevel="0" collapsed="false">
      <c r="B73" s="165" t="s">
        <v>121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S73" s="168" t="s">
        <v>122</v>
      </c>
      <c r="T73" s="146"/>
      <c r="U73" s="169"/>
      <c r="V73" s="48"/>
      <c r="W73" s="132"/>
      <c r="Y73" s="170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</row>
    <row r="74" s="167" customFormat="true" ht="15" hidden="false" customHeight="false" outlineLevel="0" collapsed="false">
      <c r="B74" s="165" t="s">
        <v>123</v>
      </c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S74" s="168" t="s">
        <v>124</v>
      </c>
      <c r="T74" s="48"/>
      <c r="U74" s="169"/>
      <c r="V74" s="48"/>
      <c r="W74" s="132"/>
      <c r="Y74" s="170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</row>
    <row r="75" s="167" customFormat="true" ht="15" hidden="false" customHeight="false" outlineLevel="0" collapsed="false">
      <c r="B75" s="165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S75" s="168" t="s">
        <v>125</v>
      </c>
      <c r="T75" s="48"/>
      <c r="U75" s="169"/>
      <c r="V75" s="48"/>
      <c r="W75" s="132"/>
      <c r="Y75" s="170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</row>
    <row r="76" s="167" customFormat="true" ht="15" hidden="false" customHeight="false" outlineLevel="0" collapsed="false">
      <c r="B76" s="171" t="s">
        <v>126</v>
      </c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S76" s="168" t="s">
        <v>127</v>
      </c>
      <c r="T76" s="48"/>
      <c r="U76" s="169"/>
      <c r="V76" s="48"/>
      <c r="W76" s="132"/>
      <c r="Y76" s="170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</row>
    <row r="77" s="167" customFormat="true" ht="15" hidden="false" customHeight="false" outlineLevel="0" collapsed="false">
      <c r="B77" s="172" t="s">
        <v>128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S77" s="173" t="s">
        <v>129</v>
      </c>
      <c r="T77" s="48"/>
      <c r="U77" s="169"/>
      <c r="V77" s="48"/>
      <c r="W77" s="132"/>
      <c r="Y77" s="170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</row>
    <row r="78" s="167" customFormat="true" ht="15" hidden="false" customHeight="false" outlineLevel="0" collapsed="false">
      <c r="B78" s="172" t="s">
        <v>130</v>
      </c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S78" s="174"/>
      <c r="T78" s="169"/>
      <c r="U78" s="169"/>
      <c r="V78" s="48"/>
      <c r="W78" s="132"/>
      <c r="Y78" s="170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</row>
    <row r="79" s="167" customFormat="true" ht="15" hidden="false" customHeight="false" outlineLevel="0" collapsed="false">
      <c r="B79" s="172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S79" s="174"/>
      <c r="T79" s="169"/>
      <c r="U79" s="169"/>
      <c r="V79" s="48"/>
      <c r="W79" s="132"/>
      <c r="Y79" s="170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</row>
    <row r="80" s="167" customFormat="true" ht="15" hidden="false" customHeight="false" outlineLevel="0" collapsed="false">
      <c r="B80" s="175" t="s">
        <v>131</v>
      </c>
      <c r="C80" s="176"/>
      <c r="D80" s="176"/>
      <c r="E80" s="176"/>
      <c r="F80" s="48"/>
      <c r="G80" s="176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57"/>
      <c r="T80" s="58"/>
      <c r="U80" s="58"/>
      <c r="V80" s="48"/>
      <c r="W80" s="132"/>
      <c r="Y80" s="177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</row>
    <row r="81" s="167" customFormat="true" ht="15" hidden="false" customHeight="true" outlineLevel="0" collapsed="false">
      <c r="B81" s="175" t="s">
        <v>132</v>
      </c>
      <c r="C81" s="176"/>
      <c r="D81" s="176"/>
      <c r="E81" s="176"/>
      <c r="F81" s="48"/>
      <c r="G81" s="176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57"/>
      <c r="T81" s="58"/>
      <c r="U81" s="58"/>
      <c r="V81" s="48"/>
      <c r="W81" s="132"/>
      <c r="Y81" s="177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</row>
    <row r="82" s="167" customFormat="true" ht="15" hidden="false" customHeight="true" outlineLevel="0" collapsed="false">
      <c r="B82" s="178" t="s">
        <v>79</v>
      </c>
      <c r="C82" s="179"/>
      <c r="D82" s="176"/>
      <c r="E82" s="176"/>
      <c r="F82" s="48"/>
      <c r="G82" s="176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57"/>
      <c r="T82" s="58"/>
      <c r="U82" s="58"/>
      <c r="V82" s="48"/>
      <c r="W82" s="132"/>
      <c r="Y82" s="177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</row>
    <row r="83" s="167" customFormat="true" ht="15" hidden="false" customHeight="true" outlineLevel="0" collapsed="false">
      <c r="B83" s="180" t="s">
        <v>133</v>
      </c>
      <c r="C83" s="180"/>
      <c r="D83" s="176"/>
      <c r="E83" s="176"/>
      <c r="F83" s="48"/>
      <c r="G83" s="176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57"/>
      <c r="T83" s="58"/>
      <c r="U83" s="58"/>
      <c r="V83" s="48"/>
      <c r="W83" s="132"/>
      <c r="Y83" s="177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</row>
    <row r="84" s="167" customFormat="true" ht="15" hidden="false" customHeight="true" outlineLevel="0" collapsed="false">
      <c r="B84" s="178" t="s">
        <v>134</v>
      </c>
      <c r="C84" s="179"/>
      <c r="D84" s="181"/>
      <c r="E84" s="181"/>
      <c r="F84" s="48"/>
      <c r="G84" s="181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57"/>
      <c r="T84" s="58"/>
      <c r="U84" s="58"/>
      <c r="V84" s="48"/>
      <c r="W84" s="132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</row>
    <row r="85" s="167" customFormat="true" ht="15.75" hidden="false" customHeight="true" outlineLevel="0" collapsed="false">
      <c r="B85" s="180" t="s">
        <v>135</v>
      </c>
      <c r="C85" s="180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57"/>
      <c r="T85" s="58"/>
      <c r="U85" s="58"/>
      <c r="V85" s="48"/>
      <c r="W85" s="132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</row>
    <row r="86" s="167" customFormat="true" ht="19.5" hidden="false" customHeight="true" outlineLevel="0" collapsed="false">
      <c r="B86" s="180" t="s">
        <v>136</v>
      </c>
      <c r="C86" s="180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57"/>
      <c r="T86" s="58"/>
      <c r="U86" s="58"/>
      <c r="V86" s="48"/>
      <c r="W86" s="132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</row>
    <row r="87" s="167" customFormat="true" ht="15" hidden="false" customHeight="false" outlineLevel="0" collapsed="false">
      <c r="B87" s="76"/>
      <c r="C87" s="182"/>
      <c r="D87" s="182"/>
      <c r="E87" s="182"/>
      <c r="F87" s="48"/>
      <c r="G87" s="182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57"/>
      <c r="T87" s="58"/>
      <c r="U87" s="58"/>
      <c r="V87" s="48"/>
      <c r="W87" s="132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</row>
    <row r="88" s="167" customFormat="true" ht="15" hidden="false" customHeight="false" outlineLevel="0" collapsed="false">
      <c r="B88" s="175" t="s">
        <v>137</v>
      </c>
      <c r="C88" s="182"/>
      <c r="D88" s="182"/>
      <c r="E88" s="182"/>
      <c r="F88" s="48"/>
      <c r="G88" s="182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57"/>
      <c r="T88" s="58"/>
      <c r="U88" s="58"/>
      <c r="V88" s="48"/>
      <c r="W88" s="132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</row>
    <row r="89" s="167" customFormat="true" ht="17.25" hidden="false" customHeight="true" outlineLevel="0" collapsed="false">
      <c r="B89" s="183" t="s">
        <v>80</v>
      </c>
      <c r="C89" s="158"/>
      <c r="D89" s="182"/>
      <c r="E89" s="182"/>
      <c r="F89" s="48"/>
      <c r="G89" s="182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57"/>
      <c r="T89" s="58"/>
      <c r="U89" s="58"/>
      <c r="V89" s="48"/>
      <c r="W89" s="132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</row>
    <row r="90" s="167" customFormat="true" ht="17.25" hidden="false" customHeight="true" outlineLevel="0" collapsed="false">
      <c r="B90" s="184" t="s">
        <v>138</v>
      </c>
      <c r="C90" s="158"/>
      <c r="D90" s="182"/>
      <c r="E90" s="182"/>
      <c r="F90" s="48"/>
      <c r="G90" s="182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57"/>
      <c r="T90" s="58"/>
      <c r="U90" s="58"/>
      <c r="V90" s="48"/>
      <c r="W90" s="132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</row>
    <row r="91" s="167" customFormat="true" ht="16.5" hidden="false" customHeight="true" outlineLevel="0" collapsed="false">
      <c r="B91" s="184" t="s">
        <v>139</v>
      </c>
      <c r="C91" s="158"/>
      <c r="D91" s="182"/>
      <c r="E91" s="182"/>
      <c r="F91" s="48"/>
      <c r="G91" s="182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57"/>
      <c r="T91" s="58"/>
      <c r="U91" s="58"/>
      <c r="V91" s="48"/>
      <c r="W91" s="132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</row>
    <row r="92" s="167" customFormat="true" ht="18.75" hidden="false" customHeight="true" outlineLevel="0" collapsed="false">
      <c r="B92" s="184" t="s">
        <v>140</v>
      </c>
      <c r="C92" s="158"/>
      <c r="D92" s="182"/>
      <c r="E92" s="182"/>
      <c r="F92" s="48"/>
      <c r="G92" s="182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57"/>
      <c r="T92" s="58"/>
      <c r="U92" s="58"/>
      <c r="V92" s="48"/>
      <c r="W92" s="132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</row>
    <row r="93" s="167" customFormat="true" ht="15" hidden="false" customHeight="false" outlineLevel="0" collapsed="false">
      <c r="B93" s="185" t="s">
        <v>141</v>
      </c>
      <c r="C93" s="186"/>
      <c r="D93" s="186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3"/>
      <c r="T93" s="74"/>
      <c r="U93" s="74"/>
      <c r="V93" s="72"/>
      <c r="W93" s="187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</row>
    <row r="94" s="167" customFormat="true" ht="15" hidden="false" customHeight="false" outlineLevel="0" collapsed="false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57"/>
      <c r="T94" s="58"/>
      <c r="U94" s="5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</row>
    <row r="95" s="167" customFormat="true" ht="15" hidden="false" customHeight="false" outlineLevel="0" collapsed="false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57"/>
      <c r="T95" s="58"/>
      <c r="U95" s="5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</row>
    <row r="96" s="167" customFormat="true" ht="15" hidden="false" customHeight="false" outlineLevel="0" collapsed="false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57"/>
      <c r="T96" s="58"/>
      <c r="U96" s="5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</row>
    <row r="97" s="167" customFormat="true" ht="15" hidden="false" customHeight="false" outlineLevel="0" collapsed="false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57"/>
      <c r="T97" s="58"/>
      <c r="U97" s="5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</row>
    <row r="98" s="167" customFormat="true" ht="15" hidden="false" customHeight="false" outlineLevel="0" collapsed="false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57"/>
      <c r="T98" s="58"/>
      <c r="U98" s="5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</row>
    <row r="99" s="167" customFormat="true" ht="15" hidden="false" customHeight="false" outlineLevel="0" collapsed="false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57"/>
      <c r="T99" s="58"/>
      <c r="U99" s="5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</row>
    <row r="100" s="167" customFormat="true" ht="15" hidden="false" customHeight="false" outlineLevel="0" collapsed="false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57"/>
      <c r="T100" s="58"/>
      <c r="U100" s="5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</row>
    <row r="101" s="167" customFormat="true" ht="15" hidden="false" customHeight="false" outlineLevel="0" collapsed="false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57"/>
      <c r="T101" s="58"/>
      <c r="U101" s="5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48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48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</row>
    <row r="102" s="167" customFormat="true" ht="15" hidden="false" customHeight="false" outlineLevel="0" collapsed="false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57"/>
      <c r="T102" s="58"/>
      <c r="U102" s="5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48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48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</row>
    <row r="103" s="167" customFormat="true" ht="15" hidden="false" customHeight="false" outlineLevel="0" collapsed="false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57"/>
      <c r="T103" s="58"/>
      <c r="U103" s="5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</row>
    <row r="104" s="167" customFormat="true" ht="15" hidden="false" customHeight="false" outlineLevel="0" collapsed="false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57"/>
      <c r="T104" s="58"/>
      <c r="U104" s="5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</row>
    <row r="105" customFormat="false" ht="15" hidden="false" customHeight="false" outlineLevel="0" collapsed="false">
      <c r="A105" s="167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57"/>
      <c r="T105" s="58"/>
      <c r="U105" s="58"/>
      <c r="V105" s="48"/>
    </row>
    <row r="106" customFormat="false" ht="15" hidden="false" customHeight="false" outlineLevel="0" collapsed="false">
      <c r="B106" s="48"/>
    </row>
  </sheetData>
  <mergeCells count="52">
    <mergeCell ref="B4:C4"/>
    <mergeCell ref="D4:L4"/>
    <mergeCell ref="B5:C5"/>
    <mergeCell ref="D5:L5"/>
    <mergeCell ref="B6:C6"/>
    <mergeCell ref="D6:L6"/>
    <mergeCell ref="B7:C7"/>
    <mergeCell ref="D7:L7"/>
    <mergeCell ref="B8:C8"/>
    <mergeCell ref="D8:L8"/>
    <mergeCell ref="B9:C9"/>
    <mergeCell ref="D9:L9"/>
    <mergeCell ref="B10:C10"/>
    <mergeCell ref="D10:L10"/>
    <mergeCell ref="B11:C11"/>
    <mergeCell ref="D11:L11"/>
    <mergeCell ref="B18:S18"/>
    <mergeCell ref="B19:B21"/>
    <mergeCell ref="C19:G19"/>
    <mergeCell ref="H19:P19"/>
    <mergeCell ref="Q19:W19"/>
    <mergeCell ref="C20:C21"/>
    <mergeCell ref="D20:D21"/>
    <mergeCell ref="E20:E21"/>
    <mergeCell ref="F20:F21"/>
    <mergeCell ref="G20:G21"/>
    <mergeCell ref="H20:J20"/>
    <mergeCell ref="K20:M20"/>
    <mergeCell ref="N20:P20"/>
    <mergeCell ref="Q20:Q21"/>
    <mergeCell ref="R20:W20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N63:O63"/>
    <mergeCell ref="N64:O64"/>
    <mergeCell ref="N65:O65"/>
    <mergeCell ref="N66:O66"/>
    <mergeCell ref="N67:O67"/>
    <mergeCell ref="B83:C83"/>
    <mergeCell ref="B85:C85"/>
    <mergeCell ref="B86:C86"/>
  </mergeCells>
  <conditionalFormatting sqref="W58:W60">
    <cfRule type="iconSet" priority="2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58:P60">
    <cfRule type="cellIs" priority="3" operator="equal" aboveAverage="0" equalAverage="0" bottom="0" percent="0" rank="0" text="" dxfId="0">
      <formula>"Risco Crítico"</formula>
    </cfRule>
    <cfRule type="cellIs" priority="4" operator="equal" aboveAverage="0" equalAverage="0" bottom="0" percent="0" rank="0" text="" dxfId="1">
      <formula>"Risco Alto"</formula>
    </cfRule>
    <cfRule type="cellIs" priority="5" operator="equal" aboveAverage="0" equalAverage="0" bottom="0" percent="0" rank="0" text="" dxfId="2">
      <formula>"Risco Moderado"</formula>
    </cfRule>
    <cfRule type="cellIs" priority="6" operator="equal" aboveAverage="0" equalAverage="0" bottom="0" percent="0" rank="0" text="" dxfId="3">
      <formula>"Risco Pequeno"</formula>
    </cfRule>
  </conditionalFormatting>
  <conditionalFormatting sqref="J58:J60">
    <cfRule type="cellIs" priority="7" operator="equal" aboveAverage="0" equalAverage="0" bottom="0" percent="0" rank="0" text="" dxfId="4">
      <formula>"Risco Pequeno"</formula>
    </cfRule>
    <cfRule type="cellIs" priority="8" operator="equal" aboveAverage="0" equalAverage="0" bottom="0" percent="0" rank="0" text="" dxfId="5">
      <formula>"Risco Alto"</formula>
    </cfRule>
    <cfRule type="cellIs" priority="9" operator="equal" aboveAverage="0" equalAverage="0" bottom="0" percent="0" rank="0" text="" dxfId="6">
      <formula>"Risco Crítico"</formula>
    </cfRule>
    <cfRule type="cellIs" priority="10" operator="equal" aboveAverage="0" equalAverage="0" bottom="0" percent="0" rank="0" text="" dxfId="7">
      <formula>"Risco Moderado"</formula>
    </cfRule>
  </conditionalFormatting>
  <conditionalFormatting sqref="W55:W57">
    <cfRule type="iconSet" priority="11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55:P57">
    <cfRule type="cellIs" priority="12" operator="equal" aboveAverage="0" equalAverage="0" bottom="0" percent="0" rank="0" text="" dxfId="8">
      <formula>"Risco Crítico"</formula>
    </cfRule>
    <cfRule type="cellIs" priority="13" operator="equal" aboveAverage="0" equalAverage="0" bottom="0" percent="0" rank="0" text="" dxfId="9">
      <formula>"Risco Alto"</formula>
    </cfRule>
    <cfRule type="cellIs" priority="14" operator="equal" aboveAverage="0" equalAverage="0" bottom="0" percent="0" rank="0" text="" dxfId="10">
      <formula>"Risco Moderado"</formula>
    </cfRule>
    <cfRule type="cellIs" priority="15" operator="equal" aboveAverage="0" equalAverage="0" bottom="0" percent="0" rank="0" text="" dxfId="11">
      <formula>"Risco Pequeno"</formula>
    </cfRule>
  </conditionalFormatting>
  <conditionalFormatting sqref="J55:J57">
    <cfRule type="cellIs" priority="16" operator="equal" aboveAverage="0" equalAverage="0" bottom="0" percent="0" rank="0" text="" dxfId="12">
      <formula>"Risco Pequeno"</formula>
    </cfRule>
    <cfRule type="cellIs" priority="17" operator="equal" aboveAverage="0" equalAverage="0" bottom="0" percent="0" rank="0" text="" dxfId="13">
      <formula>"Risco Alto"</formula>
    </cfRule>
    <cfRule type="cellIs" priority="18" operator="equal" aboveAverage="0" equalAverage="0" bottom="0" percent="0" rank="0" text="" dxfId="14">
      <formula>"Risco Crítico"</formula>
    </cfRule>
    <cfRule type="cellIs" priority="19" operator="equal" aboveAverage="0" equalAverage="0" bottom="0" percent="0" rank="0" text="" dxfId="15">
      <formula>"Risco Moderado"</formula>
    </cfRule>
  </conditionalFormatting>
  <conditionalFormatting sqref="W52:W54">
    <cfRule type="iconSet" priority="20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52:P54">
    <cfRule type="cellIs" priority="21" operator="equal" aboveAverage="0" equalAverage="0" bottom="0" percent="0" rank="0" text="" dxfId="16">
      <formula>"Risco Crítico"</formula>
    </cfRule>
    <cfRule type="cellIs" priority="22" operator="equal" aboveAverage="0" equalAverage="0" bottom="0" percent="0" rank="0" text="" dxfId="17">
      <formula>"Risco Alto"</formula>
    </cfRule>
    <cfRule type="cellIs" priority="23" operator="equal" aboveAverage="0" equalAverage="0" bottom="0" percent="0" rank="0" text="" dxfId="18">
      <formula>"Risco Moderado"</formula>
    </cfRule>
    <cfRule type="cellIs" priority="24" operator="equal" aboveAverage="0" equalAverage="0" bottom="0" percent="0" rank="0" text="" dxfId="19">
      <formula>"Risco Pequeno"</formula>
    </cfRule>
  </conditionalFormatting>
  <conditionalFormatting sqref="J52:J54">
    <cfRule type="cellIs" priority="25" operator="equal" aboveAverage="0" equalAverage="0" bottom="0" percent="0" rank="0" text="" dxfId="20">
      <formula>"Risco Pequeno"</formula>
    </cfRule>
    <cfRule type="cellIs" priority="26" operator="equal" aboveAverage="0" equalAverage="0" bottom="0" percent="0" rank="0" text="" dxfId="21">
      <formula>"Risco Alto"</formula>
    </cfRule>
    <cfRule type="cellIs" priority="27" operator="equal" aboveAverage="0" equalAverage="0" bottom="0" percent="0" rank="0" text="" dxfId="22">
      <formula>"Risco Crítico"</formula>
    </cfRule>
    <cfRule type="cellIs" priority="28" operator="equal" aboveAverage="0" equalAverage="0" bottom="0" percent="0" rank="0" text="" dxfId="23">
      <formula>"Risco Moderado"</formula>
    </cfRule>
  </conditionalFormatting>
  <conditionalFormatting sqref="W49:W51">
    <cfRule type="iconSet" priority="29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49:P51">
    <cfRule type="cellIs" priority="30" operator="equal" aboveAverage="0" equalAverage="0" bottom="0" percent="0" rank="0" text="" dxfId="24">
      <formula>"Risco Crítico"</formula>
    </cfRule>
    <cfRule type="cellIs" priority="31" operator="equal" aboveAverage="0" equalAverage="0" bottom="0" percent="0" rank="0" text="" dxfId="25">
      <formula>"Risco Alto"</formula>
    </cfRule>
    <cfRule type="cellIs" priority="32" operator="equal" aboveAverage="0" equalAverage="0" bottom="0" percent="0" rank="0" text="" dxfId="26">
      <formula>"Risco Moderado"</formula>
    </cfRule>
    <cfRule type="cellIs" priority="33" operator="equal" aboveAverage="0" equalAverage="0" bottom="0" percent="0" rank="0" text="" dxfId="27">
      <formula>"Risco Pequeno"</formula>
    </cfRule>
  </conditionalFormatting>
  <conditionalFormatting sqref="J49:J51">
    <cfRule type="cellIs" priority="34" operator="equal" aboveAverage="0" equalAverage="0" bottom="0" percent="0" rank="0" text="" dxfId="28">
      <formula>"Risco Pequeno"</formula>
    </cfRule>
    <cfRule type="cellIs" priority="35" operator="equal" aboveAverage="0" equalAverage="0" bottom="0" percent="0" rank="0" text="" dxfId="29">
      <formula>"Risco Alto"</formula>
    </cfRule>
    <cfRule type="cellIs" priority="36" operator="equal" aboveAverage="0" equalAverage="0" bottom="0" percent="0" rank="0" text="" dxfId="30">
      <formula>"Risco Crítico"</formula>
    </cfRule>
    <cfRule type="cellIs" priority="37" operator="equal" aboveAverage="0" equalAverage="0" bottom="0" percent="0" rank="0" text="" dxfId="31">
      <formula>"Risco Moderado"</formula>
    </cfRule>
  </conditionalFormatting>
  <conditionalFormatting sqref="W22:W48">
    <cfRule type="iconSet" priority="38">
      <iconSet iconSet="4TrafficLights" showValue="0" reverse="1">
        <cfvo type="percent" val="0"/>
        <cfvo type="num" val="1"/>
        <cfvo type="num" val="2"/>
        <cfvo type="num" val="3"/>
      </iconSet>
    </cfRule>
  </conditionalFormatting>
  <conditionalFormatting sqref="P22:P48">
    <cfRule type="cellIs" priority="39" operator="equal" aboveAverage="0" equalAverage="0" bottom="0" percent="0" rank="0" text="" dxfId="32">
      <formula>"Risco Crítico"</formula>
    </cfRule>
    <cfRule type="cellIs" priority="40" operator="equal" aboveAverage="0" equalAverage="0" bottom="0" percent="0" rank="0" text="" dxfId="33">
      <formula>"Risco Alto"</formula>
    </cfRule>
    <cfRule type="cellIs" priority="41" operator="equal" aboveAverage="0" equalAverage="0" bottom="0" percent="0" rank="0" text="" dxfId="34">
      <formula>"Risco Moderado"</formula>
    </cfRule>
    <cfRule type="cellIs" priority="42" operator="equal" aboveAverage="0" equalAverage="0" bottom="0" percent="0" rank="0" text="" dxfId="35">
      <formula>"Risco Pequeno"</formula>
    </cfRule>
  </conditionalFormatting>
  <conditionalFormatting sqref="J22:J48">
    <cfRule type="cellIs" priority="43" operator="equal" aboveAverage="0" equalAverage="0" bottom="0" percent="0" rank="0" text="" dxfId="36">
      <formula>"Risco Pequeno"</formula>
    </cfRule>
    <cfRule type="cellIs" priority="44" operator="equal" aboveAverage="0" equalAverage="0" bottom="0" percent="0" rank="0" text="" dxfId="37">
      <formula>"Risco Alto"</formula>
    </cfRule>
    <cfRule type="cellIs" priority="45" operator="equal" aboveAverage="0" equalAverage="0" bottom="0" percent="0" rank="0" text="" dxfId="38">
      <formula>"Risco Crítico"</formula>
    </cfRule>
    <cfRule type="cellIs" priority="46" operator="equal" aboveAverage="0" equalAverage="0" bottom="0" percent="0" rank="0" text="" dxfId="39">
      <formula>"Risco Moderado"</formula>
    </cfRule>
  </conditionalFormatting>
  <conditionalFormatting sqref="I22:I60">
    <cfRule type="cellIs" priority="47" operator="between" aboveAverage="0" equalAverage="0" bottom="0" percent="0" rank="0" text="" dxfId="40">
      <formula>1</formula>
      <formula>3</formula>
    </cfRule>
  </conditionalFormatting>
  <conditionalFormatting sqref="H22:H60">
    <cfRule type="cellIs" priority="48" operator="between" aboveAverage="0" equalAverage="0" bottom="0" percent="0" rank="0" text="" dxfId="41">
      <formula>#ref!</formula>
      <formula>#ref!</formula>
    </cfRule>
    <cfRule type="cellIs" priority="49" operator="between" aboveAverage="0" equalAverage="0" bottom="0" percent="0" rank="0" text="" dxfId="42">
      <formula>1</formula>
      <formula>3</formula>
    </cfRule>
    <cfRule type="cellIs" priority="50" operator="between" aboveAverage="0" equalAverage="0" bottom="0" percent="0" rank="0" text="" dxfId="43">
      <formula>1</formula>
      <formula>3</formula>
    </cfRule>
    <cfRule type="cellIs" priority="51" operator="between" aboveAverage="0" equalAverage="0" bottom="0" percent="0" rank="0" text="" dxfId="44">
      <formula>15</formula>
      <formula>25</formula>
    </cfRule>
  </conditionalFormatting>
  <dataValidations count="7">
    <dataValidation allowBlank="true" errorStyle="stop" operator="between" showDropDown="false" showErrorMessage="true" showInputMessage="true" sqref="M22:M61" type="list">
      <formula1>$B$89:$B$93</formula1>
      <formula2>0</formula2>
    </dataValidation>
    <dataValidation allowBlank="true" errorStyle="stop" operator="between" showDropDown="false" showErrorMessage="true" showInputMessage="true" sqref="L22:L61" type="list">
      <formula1>$B$82:$B$86</formula1>
      <formula2>0</formula2>
    </dataValidation>
    <dataValidation allowBlank="true" errorStyle="stop" operator="between" promptTitle="Dimensão" showDropDown="false" showErrorMessage="true" showInputMessage="true" sqref="A63" type="list">
      <formula1>#ref!</formula1>
      <formula2>0</formula2>
    </dataValidation>
    <dataValidation allowBlank="true" errorStyle="stop" operator="between" showDropDown="false" showErrorMessage="true" showInputMessage="true" sqref="Q61:U61" type="list">
      <formula1>#ref!</formula1>
      <formula2>0</formula2>
    </dataValidation>
    <dataValidation allowBlank="true" errorStyle="stop" operator="between" showDropDown="false" showErrorMessage="true" showInputMessage="true" sqref="Q22:Q60" type="list">
      <formula1>$S$64:$S$68</formula1>
      <formula2>0</formula2>
    </dataValidation>
    <dataValidation allowBlank="true" errorStyle="stop" operator="between" promptTitle="Tipo de Risco" showDropDown="false" showErrorMessage="true" showInputMessage="true" sqref="F61 B63" type="list">
      <formula1>$B$68:$B$73</formula1>
      <formula2>0</formula2>
    </dataValidation>
    <dataValidation allowBlank="true" errorStyle="stop" operator="between" promptTitle="Tipo de Risco" showDropDown="false" showErrorMessage="true" showInputMessage="true" sqref="F22:F60" type="list">
      <formula1>$S$71:$S$77</formula1>
      <formula2>0</formula2>
    </dataValidation>
  </dataValidations>
  <printOptions headings="false" gridLines="false" gridLinesSet="true" horizontalCentered="false" verticalCentered="false"/>
  <pageMargins left="0.290277777777778" right="0.470138888888889" top="0.4" bottom="0.50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9694"/>
    <pageSetUpPr fitToPage="false"/>
  </sheetPr>
  <dimension ref="A1:HT95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X28" activeCellId="0" sqref="X2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88" width="32.29"/>
    <col collapsed="false" customWidth="true" hidden="false" outlineLevel="0" max="2" min="2" style="188" width="51.86"/>
    <col collapsed="false" customWidth="true" hidden="false" outlineLevel="0" max="3" min="3" style="189" width="1.85"/>
    <col collapsed="false" customWidth="true" hidden="false" outlineLevel="0" max="4" min="4" style="189" width="5.57"/>
    <col collapsed="false" customWidth="true" hidden="false" outlineLevel="0" max="9" min="5" style="189" width="13"/>
    <col collapsed="false" customWidth="true" hidden="false" outlineLevel="0" max="10" min="10" style="189" width="12.57"/>
    <col collapsed="false" customWidth="true" hidden="false" outlineLevel="0" max="11" min="11" style="189" width="3.42"/>
    <col collapsed="false" customWidth="true" hidden="false" outlineLevel="0" max="12" min="12" style="188" width="11.43"/>
    <col collapsed="false" customWidth="true" hidden="false" outlineLevel="0" max="13" min="13" style="188" width="11.57"/>
    <col collapsed="false" customWidth="true" hidden="false" outlineLevel="0" max="14" min="14" style="188" width="10.71"/>
    <col collapsed="false" customWidth="true" hidden="false" outlineLevel="0" max="15" min="15" style="188" width="10.85"/>
    <col collapsed="false" customWidth="true" hidden="false" outlineLevel="0" max="16" min="16" style="188" width="11"/>
    <col collapsed="false" customWidth="true" hidden="false" outlineLevel="0" max="17" min="17" style="188" width="11.85"/>
    <col collapsed="false" customWidth="true" hidden="false" outlineLevel="0" max="18" min="18" style="188" width="0.14"/>
    <col collapsed="false" customWidth="true" hidden="false" outlineLevel="0" max="19" min="19" style="188" width="9.57"/>
    <col collapsed="false" customWidth="true" hidden="false" outlineLevel="0" max="20" min="20" style="188" width="4.29"/>
    <col collapsed="false" customWidth="true" hidden="false" outlineLevel="0" max="21" min="21" style="189" width="3"/>
    <col collapsed="false" customWidth="true" hidden="false" outlineLevel="0" max="22" min="22" style="189" width="15.71"/>
    <col collapsed="false" customWidth="true" hidden="false" outlineLevel="0" max="23" min="23" style="189" width="22.29"/>
    <col collapsed="false" customWidth="false" hidden="false" outlineLevel="0" max="122" min="24" style="189" width="9.14"/>
    <col collapsed="false" customWidth="false" hidden="false" outlineLevel="0" max="16384" min="123" style="188" width="9.14"/>
  </cols>
  <sheetData>
    <row r="1" s="190" customFormat="true" ht="13.5" hidden="true" customHeight="true" outlineLevel="0" collapsed="false"/>
    <row r="2" s="191" customFormat="true" ht="20.25" hidden="true" customHeight="true" outlineLevel="0" collapsed="false">
      <c r="B2" s="192" t="s">
        <v>37</v>
      </c>
      <c r="C2" s="193"/>
      <c r="D2" s="194"/>
      <c r="E2" s="195"/>
      <c r="F2" s="195"/>
      <c r="G2" s="195"/>
      <c r="H2" s="196"/>
      <c r="I2" s="196"/>
      <c r="J2" s="195"/>
      <c r="K2" s="195"/>
      <c r="L2" s="197" t="n">
        <f aca="false">'Mapa de Riscos'!D4</f>
        <v>0</v>
      </c>
      <c r="M2" s="197"/>
      <c r="N2" s="197"/>
      <c r="O2" s="197"/>
      <c r="P2" s="197"/>
      <c r="Q2" s="197"/>
      <c r="R2" s="197"/>
      <c r="S2" s="197"/>
      <c r="T2" s="197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</row>
    <row r="3" s="191" customFormat="true" ht="20.25" hidden="true" customHeight="true" outlineLevel="0" collapsed="false">
      <c r="B3" s="198" t="s">
        <v>38</v>
      </c>
      <c r="C3" s="199"/>
      <c r="D3" s="200"/>
      <c r="E3" s="195"/>
      <c r="F3" s="195"/>
      <c r="G3" s="195"/>
      <c r="H3" s="196"/>
      <c r="I3" s="196"/>
      <c r="J3" s="195"/>
      <c r="K3" s="195"/>
      <c r="L3" s="201" t="n">
        <f aca="false">'Mapa de Riscos'!D5</f>
        <v>0</v>
      </c>
      <c r="M3" s="201"/>
      <c r="N3" s="201"/>
      <c r="O3" s="201"/>
      <c r="P3" s="201"/>
      <c r="Q3" s="201"/>
      <c r="R3" s="201"/>
      <c r="S3" s="201"/>
      <c r="T3" s="201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</row>
    <row r="4" s="191" customFormat="true" ht="20.25" hidden="true" customHeight="true" outlineLevel="0" collapsed="false">
      <c r="B4" s="198" t="s">
        <v>39</v>
      </c>
      <c r="C4" s="202"/>
      <c r="D4" s="202"/>
      <c r="E4" s="195"/>
      <c r="F4" s="195"/>
      <c r="G4" s="195"/>
      <c r="H4" s="196"/>
      <c r="I4" s="196"/>
      <c r="J4" s="195"/>
      <c r="K4" s="195"/>
      <c r="L4" s="201" t="n">
        <f aca="false">'Mapa de Riscos'!D6</f>
        <v>0</v>
      </c>
      <c r="M4" s="201"/>
      <c r="N4" s="201"/>
      <c r="O4" s="201"/>
      <c r="P4" s="201"/>
      <c r="Q4" s="201"/>
      <c r="R4" s="201"/>
      <c r="S4" s="201"/>
      <c r="T4" s="201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</row>
    <row r="5" s="191" customFormat="true" ht="20.25" hidden="true" customHeight="true" outlineLevel="0" collapsed="false">
      <c r="B5" s="198" t="s">
        <v>40</v>
      </c>
      <c r="C5" s="202"/>
      <c r="D5" s="202"/>
      <c r="E5" s="195"/>
      <c r="F5" s="195"/>
      <c r="G5" s="195"/>
      <c r="H5" s="196"/>
      <c r="I5" s="196"/>
      <c r="J5" s="195"/>
      <c r="K5" s="195"/>
      <c r="L5" s="201" t="n">
        <f aca="false">'Mapa de Riscos'!D7</f>
        <v>0</v>
      </c>
      <c r="M5" s="201"/>
      <c r="N5" s="201"/>
      <c r="O5" s="201"/>
      <c r="P5" s="201"/>
      <c r="Q5" s="201"/>
      <c r="R5" s="201"/>
      <c r="S5" s="201"/>
      <c r="T5" s="201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</row>
    <row r="6" s="191" customFormat="true" ht="20.25" hidden="true" customHeight="true" outlineLevel="0" collapsed="false">
      <c r="B6" s="203" t="s">
        <v>49</v>
      </c>
      <c r="C6" s="204"/>
      <c r="D6" s="204"/>
      <c r="E6" s="195"/>
      <c r="F6" s="195"/>
      <c r="G6" s="195"/>
      <c r="H6" s="196"/>
      <c r="I6" s="196"/>
      <c r="J6" s="195"/>
      <c r="K6" s="195"/>
      <c r="L6" s="204" t="s">
        <v>47</v>
      </c>
      <c r="M6" s="204"/>
      <c r="N6" s="204"/>
      <c r="O6" s="204"/>
      <c r="P6" s="204"/>
      <c r="Q6" s="204"/>
      <c r="R6" s="204"/>
      <c r="S6" s="204"/>
      <c r="T6" s="204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</row>
    <row r="7" s="191" customFormat="true" ht="20.25" hidden="true" customHeight="true" outlineLevel="0" collapsed="false">
      <c r="B7" s="198" t="s">
        <v>41</v>
      </c>
      <c r="C7" s="202"/>
      <c r="D7" s="202"/>
      <c r="E7" s="195"/>
      <c r="F7" s="195"/>
      <c r="G7" s="195"/>
      <c r="H7" s="195"/>
      <c r="I7" s="195"/>
      <c r="J7" s="195"/>
      <c r="K7" s="195"/>
      <c r="L7" s="201" t="n">
        <f aca="false">'Mapa de Riscos'!D8</f>
        <v>0</v>
      </c>
      <c r="M7" s="201"/>
      <c r="N7" s="201"/>
      <c r="O7" s="201"/>
      <c r="P7" s="201"/>
      <c r="Q7" s="201"/>
      <c r="R7" s="201"/>
      <c r="S7" s="201"/>
      <c r="T7" s="201"/>
      <c r="U7" s="195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</row>
    <row r="8" s="191" customFormat="true" ht="20.25" hidden="true" customHeight="true" outlineLevel="0" collapsed="false">
      <c r="B8" s="198" t="s">
        <v>42</v>
      </c>
      <c r="C8" s="202"/>
      <c r="D8" s="202"/>
      <c r="E8" s="195"/>
      <c r="F8" s="195"/>
      <c r="G8" s="195"/>
      <c r="H8" s="195"/>
      <c r="I8" s="195"/>
      <c r="J8" s="195"/>
      <c r="K8" s="195"/>
      <c r="L8" s="201" t="str">
        <f aca="false">'Mapa de Riscos'!D9</f>
        <v>xxx1</v>
      </c>
      <c r="M8" s="201"/>
      <c r="N8" s="201"/>
      <c r="O8" s="201"/>
      <c r="P8" s="201"/>
      <c r="Q8" s="201"/>
      <c r="R8" s="201"/>
      <c r="S8" s="201"/>
      <c r="T8" s="201"/>
      <c r="U8" s="195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</row>
    <row r="9" s="191" customFormat="true" ht="20.25" hidden="true" customHeight="true" outlineLevel="0" collapsed="false">
      <c r="B9" s="198" t="s">
        <v>44</v>
      </c>
      <c r="C9" s="202"/>
      <c r="D9" s="202"/>
      <c r="E9" s="195"/>
      <c r="F9" s="195"/>
      <c r="G9" s="195"/>
      <c r="H9" s="195"/>
      <c r="I9" s="195"/>
      <c r="J9" s="195"/>
      <c r="K9" s="195"/>
      <c r="L9" s="201" t="str">
        <f aca="false">'Mapa de Riscos'!D10</f>
        <v>xx2</v>
      </c>
      <c r="M9" s="201"/>
      <c r="N9" s="201"/>
      <c r="O9" s="201"/>
      <c r="P9" s="201"/>
      <c r="Q9" s="201"/>
      <c r="R9" s="201"/>
      <c r="S9" s="201"/>
      <c r="T9" s="201"/>
      <c r="U9" s="195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</row>
    <row r="10" s="191" customFormat="true" ht="21" hidden="true" customHeight="true" outlineLevel="0" collapsed="false">
      <c r="B10" s="205" t="s">
        <v>46</v>
      </c>
      <c r="C10" s="206"/>
      <c r="D10" s="206"/>
      <c r="E10" s="195"/>
      <c r="F10" s="195"/>
      <c r="G10" s="195"/>
      <c r="H10" s="195"/>
      <c r="I10" s="195"/>
      <c r="J10" s="195"/>
      <c r="K10" s="195"/>
      <c r="L10" s="207" t="str">
        <f aca="false">'Mapa de Riscos'!D11</f>
        <v>xxx</v>
      </c>
      <c r="M10" s="207"/>
      <c r="N10" s="207"/>
      <c r="O10" s="207"/>
      <c r="P10" s="207"/>
      <c r="Q10" s="207"/>
      <c r="R10" s="207"/>
      <c r="S10" s="207"/>
      <c r="T10" s="207"/>
      <c r="U10" s="195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</row>
    <row r="11" s="190" customFormat="true" ht="12.75" hidden="true" customHeight="true" outlineLevel="0" collapsed="false">
      <c r="A11" s="191"/>
    </row>
    <row r="12" customFormat="false" ht="23.25" hidden="true" customHeight="true" outlineLevel="0" collapsed="false">
      <c r="A12" s="191"/>
      <c r="B12" s="208" t="s">
        <v>142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</row>
    <row r="13" customFormat="false" ht="12" hidden="true" customHeight="true" outlineLevel="0" collapsed="false">
      <c r="A13" s="191"/>
      <c r="B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customFormat="false" ht="8.25" hidden="false" customHeight="true" outlineLevel="0" collapsed="false">
      <c r="A14" s="209" t="s">
        <v>143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1"/>
      <c r="U14" s="212"/>
      <c r="V14" s="213"/>
      <c r="W14" s="212"/>
      <c r="X14" s="214"/>
      <c r="BZ14" s="188"/>
      <c r="CA14" s="188"/>
      <c r="CB14" s="188"/>
      <c r="CC14" s="188"/>
      <c r="CD14" s="188"/>
      <c r="CE14" s="188"/>
      <c r="CF14" s="188"/>
      <c r="CG14" s="188"/>
      <c r="CH14" s="188"/>
      <c r="CI14" s="188"/>
      <c r="CJ14" s="188"/>
      <c r="CK14" s="188"/>
      <c r="CL14" s="188"/>
      <c r="CM14" s="188"/>
      <c r="CN14" s="188"/>
      <c r="CO14" s="188"/>
      <c r="CP14" s="188"/>
      <c r="CQ14" s="188"/>
      <c r="CR14" s="188"/>
      <c r="CS14" s="188"/>
      <c r="CT14" s="188"/>
      <c r="CU14" s="188"/>
      <c r="CV14" s="188"/>
      <c r="CW14" s="188"/>
      <c r="CX14" s="188"/>
      <c r="CY14" s="188"/>
      <c r="CZ14" s="188"/>
      <c r="DA14" s="188"/>
      <c r="DB14" s="188"/>
      <c r="DC14" s="188"/>
      <c r="DD14" s="188"/>
      <c r="DE14" s="188"/>
      <c r="DF14" s="188"/>
      <c r="DG14" s="188"/>
      <c r="DH14" s="188"/>
      <c r="DI14" s="188"/>
      <c r="DJ14" s="188"/>
      <c r="DK14" s="188"/>
      <c r="DL14" s="188"/>
      <c r="DM14" s="188"/>
      <c r="DN14" s="188"/>
      <c r="DO14" s="188"/>
      <c r="DP14" s="188"/>
      <c r="DQ14" s="188"/>
      <c r="DR14" s="188"/>
    </row>
    <row r="15" customFormat="false" ht="38.25" hidden="false" customHeight="true" outlineLevel="0" collapsed="false">
      <c r="A15" s="209"/>
      <c r="D15" s="215" t="s">
        <v>144</v>
      </c>
      <c r="E15" s="215"/>
      <c r="F15" s="215"/>
      <c r="G15" s="215"/>
      <c r="H15" s="215"/>
      <c r="I15" s="215"/>
      <c r="J15" s="215"/>
      <c r="K15" s="216"/>
      <c r="L15" s="217" t="s">
        <v>145</v>
      </c>
      <c r="M15" s="217"/>
      <c r="N15" s="217"/>
      <c r="O15" s="217"/>
      <c r="P15" s="217"/>
      <c r="Q15" s="217"/>
      <c r="R15" s="217"/>
      <c r="S15" s="217"/>
      <c r="T15" s="218"/>
      <c r="U15" s="219"/>
      <c r="V15" s="220" t="s">
        <v>99</v>
      </c>
      <c r="W15" s="220"/>
      <c r="X15" s="221"/>
    </row>
    <row r="16" customFormat="false" ht="18.75" hidden="false" customHeight="true" outlineLevel="0" collapsed="false">
      <c r="A16" s="209"/>
      <c r="B16" s="222" t="s">
        <v>146</v>
      </c>
      <c r="C16" s="223"/>
      <c r="D16" s="224" t="s">
        <v>147</v>
      </c>
      <c r="E16" s="225" t="s">
        <v>148</v>
      </c>
      <c r="F16" s="225"/>
      <c r="G16" s="225"/>
      <c r="H16" s="225"/>
      <c r="I16" s="225"/>
      <c r="J16" s="226" t="s">
        <v>149</v>
      </c>
      <c r="K16" s="227"/>
      <c r="L16" s="228" t="s">
        <v>150</v>
      </c>
      <c r="M16" s="228"/>
      <c r="N16" s="228"/>
      <c r="O16" s="228"/>
      <c r="P16" s="228"/>
      <c r="Q16" s="228"/>
      <c r="R16" s="229" t="s">
        <v>149</v>
      </c>
      <c r="S16" s="229"/>
      <c r="T16" s="218"/>
      <c r="U16" s="219"/>
      <c r="V16" s="220"/>
      <c r="W16" s="220"/>
      <c r="X16" s="221"/>
    </row>
    <row r="17" customFormat="false" ht="34.5" hidden="false" customHeight="true" outlineLevel="0" collapsed="false">
      <c r="A17" s="209"/>
      <c r="B17" s="222"/>
      <c r="C17" s="230"/>
      <c r="D17" s="224"/>
      <c r="E17" s="231" t="s">
        <v>151</v>
      </c>
      <c r="F17" s="232" t="s">
        <v>152</v>
      </c>
      <c r="G17" s="232" t="s">
        <v>153</v>
      </c>
      <c r="H17" s="232" t="s">
        <v>154</v>
      </c>
      <c r="I17" s="233" t="s">
        <v>155</v>
      </c>
      <c r="J17" s="226"/>
      <c r="K17" s="234"/>
      <c r="L17" s="235" t="s">
        <v>156</v>
      </c>
      <c r="M17" s="235"/>
      <c r="N17" s="235"/>
      <c r="O17" s="235"/>
      <c r="P17" s="235"/>
      <c r="Q17" s="236" t="s">
        <v>157</v>
      </c>
      <c r="R17" s="229"/>
      <c r="S17" s="229"/>
      <c r="T17" s="237"/>
      <c r="U17" s="238"/>
      <c r="V17" s="220"/>
      <c r="W17" s="220"/>
      <c r="X17" s="221"/>
    </row>
    <row r="18" customFormat="false" ht="103.5" hidden="false" customHeight="true" outlineLevel="0" collapsed="false">
      <c r="A18" s="209"/>
      <c r="B18" s="222"/>
      <c r="C18" s="230"/>
      <c r="D18" s="224"/>
      <c r="E18" s="231"/>
      <c r="F18" s="232"/>
      <c r="G18" s="232"/>
      <c r="H18" s="232"/>
      <c r="I18" s="233"/>
      <c r="J18" s="226"/>
      <c r="K18" s="234"/>
      <c r="L18" s="239" t="s">
        <v>158</v>
      </c>
      <c r="M18" s="240" t="s">
        <v>159</v>
      </c>
      <c r="N18" s="240" t="s">
        <v>124</v>
      </c>
      <c r="O18" s="240" t="s">
        <v>160</v>
      </c>
      <c r="P18" s="240" t="s">
        <v>161</v>
      </c>
      <c r="Q18" s="240" t="s">
        <v>162</v>
      </c>
      <c r="R18" s="229"/>
      <c r="S18" s="229"/>
      <c r="T18" s="237"/>
      <c r="U18" s="238"/>
      <c r="V18" s="241" t="s">
        <v>163</v>
      </c>
      <c r="W18" s="242" t="s">
        <v>70</v>
      </c>
      <c r="X18" s="221"/>
    </row>
    <row r="19" customFormat="false" ht="21.75" hidden="false" customHeight="true" outlineLevel="0" collapsed="false">
      <c r="A19" s="209"/>
      <c r="B19" s="243" t="s">
        <v>164</v>
      </c>
      <c r="C19" s="244"/>
      <c r="D19" s="224"/>
      <c r="E19" s="245" t="s">
        <v>165</v>
      </c>
      <c r="F19" s="245" t="s">
        <v>166</v>
      </c>
      <c r="G19" s="245" t="s">
        <v>167</v>
      </c>
      <c r="H19" s="245" t="s">
        <v>168</v>
      </c>
      <c r="I19" s="245" t="s">
        <v>169</v>
      </c>
      <c r="J19" s="226"/>
      <c r="K19" s="234"/>
      <c r="L19" s="246" t="n">
        <v>0.15</v>
      </c>
      <c r="M19" s="246" t="n">
        <v>0.17</v>
      </c>
      <c r="N19" s="246" t="n">
        <v>0.12</v>
      </c>
      <c r="O19" s="246" t="n">
        <v>0.18</v>
      </c>
      <c r="P19" s="246" t="n">
        <v>0.13</v>
      </c>
      <c r="Q19" s="246" t="n">
        <v>0.25</v>
      </c>
      <c r="R19" s="247"/>
      <c r="S19" s="247" t="n">
        <f aca="false">SUM(L19:Q19)</f>
        <v>1</v>
      </c>
      <c r="T19" s="248"/>
      <c r="U19" s="249"/>
      <c r="V19" s="241"/>
      <c r="W19" s="242"/>
      <c r="X19" s="221"/>
    </row>
    <row r="20" customFormat="false" ht="14.25" hidden="false" customHeight="true" outlineLevel="0" collapsed="false">
      <c r="A20" s="209"/>
      <c r="B20" s="243"/>
      <c r="C20" s="244"/>
      <c r="D20" s="224"/>
      <c r="E20" s="250" t="n">
        <v>1</v>
      </c>
      <c r="F20" s="250" t="n">
        <v>2</v>
      </c>
      <c r="G20" s="250" t="n">
        <v>3</v>
      </c>
      <c r="H20" s="250" t="n">
        <v>4</v>
      </c>
      <c r="I20" s="250" t="n">
        <v>5</v>
      </c>
      <c r="J20" s="226"/>
      <c r="K20" s="251"/>
      <c r="L20" s="252" t="s">
        <v>170</v>
      </c>
      <c r="M20" s="252"/>
      <c r="N20" s="252"/>
      <c r="O20" s="252"/>
      <c r="P20" s="252"/>
      <c r="Q20" s="252"/>
      <c r="R20" s="247"/>
      <c r="S20" s="247"/>
      <c r="T20" s="248"/>
      <c r="U20" s="249"/>
      <c r="V20" s="241"/>
      <c r="W20" s="242"/>
      <c r="X20" s="221"/>
    </row>
    <row r="21" customFormat="false" ht="13.5" hidden="false" customHeight="true" outlineLevel="0" collapsed="false">
      <c r="A21" s="209"/>
      <c r="B21" s="243"/>
      <c r="C21" s="244"/>
      <c r="D21" s="253"/>
      <c r="E21" s="250" t="s">
        <v>171</v>
      </c>
      <c r="F21" s="250" t="s">
        <v>172</v>
      </c>
      <c r="G21" s="250" t="s">
        <v>173</v>
      </c>
      <c r="H21" s="250" t="s">
        <v>174</v>
      </c>
      <c r="I21" s="250" t="s">
        <v>175</v>
      </c>
      <c r="J21" s="226"/>
      <c r="K21" s="234"/>
      <c r="L21" s="252"/>
      <c r="M21" s="252"/>
      <c r="N21" s="252"/>
      <c r="O21" s="252"/>
      <c r="P21" s="252"/>
      <c r="Q21" s="252"/>
      <c r="R21" s="247"/>
      <c r="S21" s="247"/>
      <c r="T21" s="248"/>
      <c r="U21" s="249"/>
      <c r="V21" s="241"/>
      <c r="W21" s="242"/>
      <c r="X21" s="221"/>
    </row>
    <row r="22" customFormat="false" ht="19.5" hidden="false" customHeight="true" outlineLevel="0" collapsed="false">
      <c r="A22" s="254" t="str">
        <f aca="false">INDEX('Mapa de Riscos'!B22:B$48,ROWS('Mapa de Riscos'!B22))</f>
        <v>Subprocesso/ Atividade 1</v>
      </c>
      <c r="B22" s="255" t="str">
        <f aca="false">'Mapa de Riscos'!C22</f>
        <v>Evento 1</v>
      </c>
      <c r="C22" s="256"/>
      <c r="D22" s="257" t="n">
        <v>1</v>
      </c>
      <c r="E22" s="258" t="str">
        <f aca="false">IF(D22&gt;5,"Nota inválida",HLOOKUP(D22,$E$20:$I$21,2,0))</f>
        <v>Muito baixa</v>
      </c>
      <c r="F22" s="258" t="str">
        <f aca="false">IF(E22&gt;5,"Nota inválida",HLOOKUP(E22,#REF!,2,0))</f>
        <v>Nota inválida</v>
      </c>
      <c r="G22" s="258" t="str">
        <f aca="false">IF(F22&gt;5,"Nota inválida",HLOOKUP(F22,#REF!,2,0))</f>
        <v>Nota inválida</v>
      </c>
      <c r="H22" s="258" t="str">
        <f aca="false">IF(G22&gt;5,"Nota inválida",HLOOKUP(G22,#REF!,2,0))</f>
        <v>Nota inválida</v>
      </c>
      <c r="I22" s="258" t="str">
        <f aca="false">IF(H22&gt;5,"Nota inválida",HLOOKUP(H22,#REF!,2,0))</f>
        <v>Nota inválida</v>
      </c>
      <c r="J22" s="259" t="n">
        <v>1</v>
      </c>
      <c r="K22" s="260"/>
      <c r="L22" s="261" t="n">
        <v>0</v>
      </c>
      <c r="M22" s="261" t="n">
        <v>0</v>
      </c>
      <c r="N22" s="261" t="n">
        <v>0</v>
      </c>
      <c r="O22" s="261" t="n">
        <v>0</v>
      </c>
      <c r="P22" s="261" t="n">
        <v>0</v>
      </c>
      <c r="Q22" s="262" t="n">
        <v>0</v>
      </c>
      <c r="R22" s="263" t="n">
        <f aca="false">IFERROR(((L22*$L$19)+(M22*$M$19)+(N22*$N$19)+(O22*$O$19)+(P22*$P$19)+(Q22*$Q$19))/((IF(L22=0,0,$L$19)+(IF(M22=0,0,$M$19))+(IF(N22=0,0,$N$19))+(IF(O22=0,0,$O$19))+(IF(P22=0,0,$P$19))+(IF(Q22=0,0,$Q$19)))),0)</f>
        <v>0</v>
      </c>
      <c r="S22" s="264" t="n">
        <f aca="false">ROUND(IFERROR(((L22*$L$19)+(M22*$M$19)+(N22*$N$19)+(O22*$O$19)+(P22*$P$19)+(Q22*$Q$19))/((IF(L22=0,0,$L$19)+(IF(M22=0,0,$M$19))+(IF(N22=0,0,$N$19))+(IF(O22=0,0,$O$19))+(IF(P22=0,0,$P$19))+(IF(Q22=0,0,$Q$19)))),0),0)</f>
        <v>0</v>
      </c>
      <c r="T22" s="265"/>
      <c r="U22" s="265"/>
      <c r="V22" s="266" t="n">
        <f aca="false">J22*S22</f>
        <v>0</v>
      </c>
      <c r="W22" s="267" t="str">
        <f aca="false">IF(V22&lt;4,"Risco Pequeno",IF(V22&lt;7,"Risco Moderado",IF(V22&lt;15,"Risco Alto","Risco Crítico")))</f>
        <v>Risco Pequeno</v>
      </c>
      <c r="X22" s="268"/>
      <c r="Y22" s="269"/>
    </row>
    <row r="23" customFormat="false" ht="19.5" hidden="false" customHeight="true" outlineLevel="0" collapsed="false">
      <c r="A23" s="254"/>
      <c r="B23" s="255" t="str">
        <f aca="false">'Mapa de Riscos'!C23</f>
        <v>Evento 2 </v>
      </c>
      <c r="C23" s="256"/>
      <c r="D23" s="257" t="n">
        <v>1</v>
      </c>
      <c r="E23" s="258" t="str">
        <f aca="false">IF(D23&gt;5,"Nota inválida",HLOOKUP(D23,$E$20:$I$21,2,0))</f>
        <v>Muito baixa</v>
      </c>
      <c r="F23" s="258" t="str">
        <f aca="false">IF(E23&gt;5,"Nota inválida",HLOOKUP(E23,#REF!,2,0))</f>
        <v>Nota inválida</v>
      </c>
      <c r="G23" s="258" t="str">
        <f aca="false">IF(F23&gt;5,"Nota inválida",HLOOKUP(F23,#REF!,2,0))</f>
        <v>Nota inválida</v>
      </c>
      <c r="H23" s="258" t="str">
        <f aca="false">IF(G23&gt;5,"Nota inválida",HLOOKUP(G23,#REF!,2,0))</f>
        <v>Nota inválida</v>
      </c>
      <c r="I23" s="258" t="str">
        <f aca="false">IF(H23&gt;5,"Nota inválida",HLOOKUP(H23,#REF!,2,0))</f>
        <v>Nota inválida</v>
      </c>
      <c r="J23" s="259" t="n">
        <f aca="false">IF(D23&gt;5,"-",IF(D23&lt;1,"-",D23))</f>
        <v>1</v>
      </c>
      <c r="K23" s="260"/>
      <c r="L23" s="261" t="n">
        <v>0</v>
      </c>
      <c r="M23" s="261" t="n">
        <v>0</v>
      </c>
      <c r="N23" s="261" t="n">
        <v>0</v>
      </c>
      <c r="O23" s="261" t="n">
        <v>0</v>
      </c>
      <c r="P23" s="261" t="n">
        <v>0</v>
      </c>
      <c r="Q23" s="262" t="n">
        <v>0</v>
      </c>
      <c r="R23" s="263" t="n">
        <f aca="false">IFERROR(((L23*$L$19)+(M23*$M$19)+(N23*$N$19)+(O23*$O$19)+(P23*$P$19)+(Q23*$Q$19))/((IF(L23=0,0,$L$19)+(IF(M23=0,0,$M$19))+(IF(N23=0,0,$N$19))+(IF(O23=0,0,$O$19))+(IF(P23=0,0,$P$19))+(IF(Q23=0,0,$Q$19)))),0)</f>
        <v>0</v>
      </c>
      <c r="S23" s="264" t="n">
        <f aca="false">ROUND(IFERROR(((L23*$L$19)+(M23*$M$19)+(N23*$N$19)+(O23*$O$19)+(P23*$P$19)+(Q23*$Q$19))/((IF(L23=0,0,$L$19)+(IF(M23=0,0,$M$19))+(IF(N23=0,0,$N$19))+(IF(O23=0,0,$O$19))+(IF(P23=0,0,$P$19))+(IF(Q23=0,0,$Q$19)))),0),0)</f>
        <v>0</v>
      </c>
      <c r="T23" s="265"/>
      <c r="U23" s="265"/>
      <c r="V23" s="266" t="n">
        <f aca="false">J23*S23</f>
        <v>0</v>
      </c>
      <c r="W23" s="267" t="str">
        <f aca="false">IF(V23&lt;4,"Risco Pequeno",IF(V23&lt;7,"Risco Moderado",IF(V23&lt;15,"Risco Alto","Risco Crítico")))</f>
        <v>Risco Pequeno</v>
      </c>
      <c r="X23" s="268"/>
      <c r="Y23" s="269"/>
    </row>
    <row r="24" customFormat="false" ht="19.5" hidden="false" customHeight="true" outlineLevel="0" collapsed="false">
      <c r="A24" s="254"/>
      <c r="B24" s="255" t="str">
        <f aca="false">'Mapa de Riscos'!C24</f>
        <v>Evento 3</v>
      </c>
      <c r="C24" s="256"/>
      <c r="D24" s="257" t="n">
        <v>1</v>
      </c>
      <c r="E24" s="258" t="str">
        <f aca="false">IF(D24&gt;5,"Nota inválida",HLOOKUP(D24,$E$20:$I$21,2,0))</f>
        <v>Muito baixa</v>
      </c>
      <c r="F24" s="258" t="str">
        <f aca="false">IF(E24&gt;5,"Nota inválida",HLOOKUP(E24,#REF!,2,0))</f>
        <v>Nota inválida</v>
      </c>
      <c r="G24" s="258" t="str">
        <f aca="false">IF(F24&gt;5,"Nota inválida",HLOOKUP(F24,#REF!,2,0))</f>
        <v>Nota inválida</v>
      </c>
      <c r="H24" s="258" t="str">
        <f aca="false">IF(G24&gt;5,"Nota inválida",HLOOKUP(G24,#REF!,2,0))</f>
        <v>Nota inválida</v>
      </c>
      <c r="I24" s="258" t="str">
        <f aca="false">IF(H24&gt;5,"Nota inválida",HLOOKUP(H24,#REF!,2,0))</f>
        <v>Nota inválida</v>
      </c>
      <c r="J24" s="259" t="n">
        <f aca="false">IF(D24&gt;5,"-",IF(D24&lt;1,"-",D24))</f>
        <v>1</v>
      </c>
      <c r="K24" s="260"/>
      <c r="L24" s="261" t="n">
        <v>0</v>
      </c>
      <c r="M24" s="261" t="n">
        <v>0</v>
      </c>
      <c r="N24" s="261" t="n">
        <v>0</v>
      </c>
      <c r="O24" s="261" t="n">
        <v>0</v>
      </c>
      <c r="P24" s="261" t="n">
        <v>0</v>
      </c>
      <c r="Q24" s="262" t="n">
        <v>0</v>
      </c>
      <c r="R24" s="263" t="n">
        <f aca="false">IFERROR(((L24*$L$19)+(M24*$M$19)+(N24*$N$19)+(O24*$O$19)+(P24*$P$19)+(Q24*$Q$19))/((IF(L24=0,0,$L$19)+(IF(M24=0,0,$M$19))+(IF(N24=0,0,$N$19))+(IF(O24=0,0,$O$19))+(IF(P24=0,0,$P$19))+(IF(Q24=0,0,$Q$19)))),0)</f>
        <v>0</v>
      </c>
      <c r="S24" s="264" t="n">
        <f aca="false">ROUND(IFERROR(((L24*$L$19)+(M24*$M$19)+(N24*$N$19)+(O24*$O$19)+(P24*$P$19)+(Q24*$Q$19))/((IF(L24=0,0,$L$19)+(IF(M24=0,0,$M$19))+(IF(N24=0,0,$N$19))+(IF(O24=0,0,$O$19))+(IF(P24=0,0,$P$19))+(IF(Q24=0,0,$Q$19)))),0),0)</f>
        <v>0</v>
      </c>
      <c r="T24" s="265"/>
      <c r="U24" s="265"/>
      <c r="V24" s="266" t="n">
        <f aca="false">J24*S24</f>
        <v>0</v>
      </c>
      <c r="W24" s="267" t="str">
        <f aca="false">IF(V24&lt;4,"Risco Pequeno",IF(V24&lt;7,"Risco Moderado",IF(V24&lt;15,"Risco Alto","Risco Crítico")))</f>
        <v>Risco Pequeno</v>
      </c>
      <c r="X24" s="268"/>
      <c r="Y24" s="269"/>
    </row>
    <row r="25" customFormat="false" ht="19.5" hidden="false" customHeight="true" outlineLevel="0" collapsed="false">
      <c r="A25" s="270" t="str">
        <f aca="false">INDEX('Mapa de Riscos'!B25:B$48,ROWS('Mapa de Riscos'!B25))</f>
        <v>Subprocesso/ Atividade 2</v>
      </c>
      <c r="B25" s="271" t="str">
        <f aca="false">'Mapa de Riscos'!C25</f>
        <v>Evento 1</v>
      </c>
      <c r="C25" s="256"/>
      <c r="D25" s="257" t="n">
        <v>1</v>
      </c>
      <c r="E25" s="258" t="str">
        <f aca="false">IF(D25&gt;5,"Nota inválida",HLOOKUP(D25,$E$20:$I$21,2,0))</f>
        <v>Muito baixa</v>
      </c>
      <c r="F25" s="258" t="str">
        <f aca="false">IF(E25&gt;5,"Nota inválida",HLOOKUP(E25,#REF!,2,0))</f>
        <v>Nota inválida</v>
      </c>
      <c r="G25" s="258" t="str">
        <f aca="false">IF(F25&gt;5,"Nota inválida",HLOOKUP(F25,#REF!,2,0))</f>
        <v>Nota inválida</v>
      </c>
      <c r="H25" s="258" t="str">
        <f aca="false">IF(G25&gt;5,"Nota inválida",HLOOKUP(G25,#REF!,2,0))</f>
        <v>Nota inválida</v>
      </c>
      <c r="I25" s="258" t="str">
        <f aca="false">IF(H25&gt;5,"Nota inválida",HLOOKUP(H25,#REF!,2,0))</f>
        <v>Nota inválida</v>
      </c>
      <c r="J25" s="259" t="n">
        <f aca="false">IF(D25&gt;5,"-",IF(D25&lt;1,"-",D25))</f>
        <v>1</v>
      </c>
      <c r="K25" s="260"/>
      <c r="L25" s="261" t="n">
        <v>0</v>
      </c>
      <c r="M25" s="261" t="n">
        <v>0</v>
      </c>
      <c r="N25" s="261" t="n">
        <v>0</v>
      </c>
      <c r="O25" s="261" t="n">
        <v>0</v>
      </c>
      <c r="P25" s="261" t="n">
        <v>0</v>
      </c>
      <c r="Q25" s="262" t="n">
        <v>0</v>
      </c>
      <c r="R25" s="263" t="n">
        <f aca="false">IFERROR(((L25*$L$19)+(M25*$M$19)+(N25*$N$19)+(O25*$O$19)+(P25*$P$19)+(Q25*$Q$19))/((IF(L25=0,0,$L$19)+(IF(M25=0,0,$M$19))+(IF(N25=0,0,$N$19))+(IF(O25=0,0,$O$19))+(IF(P25=0,0,$P$19))+(IF(Q25=0,0,$Q$19)))),0)</f>
        <v>0</v>
      </c>
      <c r="S25" s="264" t="n">
        <f aca="false">ROUND(IFERROR(((L25*$L$19)+(M25*$M$19)+(N25*$N$19)+(O25*$O$19)+(P25*$P$19)+(Q25*$Q$19))/((IF(L25=0,0,$L$19)+(IF(M25=0,0,$M$19))+(IF(N25=0,0,$N$19))+(IF(O25=0,0,$O$19))+(IF(P25=0,0,$P$19))+(IF(Q25=0,0,$Q$19)))),0),0)</f>
        <v>0</v>
      </c>
      <c r="T25" s="265"/>
      <c r="U25" s="265"/>
      <c r="V25" s="266" t="n">
        <f aca="false">J25*S25</f>
        <v>0</v>
      </c>
      <c r="W25" s="267" t="str">
        <f aca="false">IF(V25&lt;4,"Risco Pequeno",IF(V25&lt;7,"Risco Moderado",IF(V25&lt;15,"Risco Alto","Risco Crítico")))</f>
        <v>Risco Pequeno</v>
      </c>
      <c r="X25" s="268"/>
      <c r="Y25" s="269"/>
    </row>
    <row r="26" s="189" customFormat="true" ht="19.5" hidden="false" customHeight="true" outlineLevel="0" collapsed="false">
      <c r="A26" s="270"/>
      <c r="B26" s="271" t="str">
        <f aca="false">'Mapa de Riscos'!C26</f>
        <v>Evento 2</v>
      </c>
      <c r="C26" s="256"/>
      <c r="D26" s="272" t="n">
        <v>1</v>
      </c>
      <c r="E26" s="258" t="str">
        <f aca="false">IF(D26&gt;5,"Nota inválida",HLOOKUP(D26,$E$20:$I$21,2,0))</f>
        <v>Muito baixa</v>
      </c>
      <c r="F26" s="258" t="str">
        <f aca="false">IF(E26&gt;5,"Nota inválida",HLOOKUP(E26,#REF!,2,0))</f>
        <v>Nota inválida</v>
      </c>
      <c r="G26" s="258" t="str">
        <f aca="false">IF(F26&gt;5,"Nota inválida",HLOOKUP(F26,#REF!,2,0))</f>
        <v>Nota inválida</v>
      </c>
      <c r="H26" s="258" t="str">
        <f aca="false">IF(G26&gt;5,"Nota inválida",HLOOKUP(G26,#REF!,2,0))</f>
        <v>Nota inválida</v>
      </c>
      <c r="I26" s="258" t="str">
        <f aca="false">IF(H26&gt;5,"Nota inválida",HLOOKUP(H26,#REF!,2,0))</f>
        <v>Nota inválida</v>
      </c>
      <c r="J26" s="259" t="n">
        <f aca="false">IF(D26&gt;5,"-",IF(D26&lt;1,"-",D26))</f>
        <v>1</v>
      </c>
      <c r="K26" s="260"/>
      <c r="L26" s="261" t="n">
        <v>0</v>
      </c>
      <c r="M26" s="261" t="n">
        <v>0</v>
      </c>
      <c r="N26" s="261" t="n">
        <v>0</v>
      </c>
      <c r="O26" s="261" t="n">
        <v>0</v>
      </c>
      <c r="P26" s="261" t="n">
        <v>0</v>
      </c>
      <c r="Q26" s="262" t="n">
        <v>0</v>
      </c>
      <c r="R26" s="263" t="n">
        <f aca="false">IFERROR(((L26*$L$19)+(M26*$M$19)+(N26*$N$19)+(O26*$O$19)+(P26*$P$19)+(Q26*$Q$19))/((IF(L26=0,0,$L$19)+(IF(M26=0,0,$M$19))+(IF(N26=0,0,$N$19))+(IF(O26=0,0,$O$19))+(IF(P26=0,0,$P$19))+(IF(Q26=0,0,$Q$19)))),0)</f>
        <v>0</v>
      </c>
      <c r="S26" s="264" t="n">
        <f aca="false">ROUND(IFERROR(((L26*$L$19)+(M26*$M$19)+(N26*$N$19)+(O26*$O$19)+(P26*$P$19)+(Q26*$Q$19))/((IF(L26=0,0,$L$19)+(IF(M26=0,0,$M$19))+(IF(N26=0,0,$N$19))+(IF(O26=0,0,$O$19))+(IF(P26=0,0,$P$19))+(IF(Q26=0,0,$Q$19)))),0),0)</f>
        <v>0</v>
      </c>
      <c r="T26" s="265"/>
      <c r="U26" s="265"/>
      <c r="V26" s="266" t="n">
        <f aca="false">J26*S26</f>
        <v>0</v>
      </c>
      <c r="W26" s="267" t="str">
        <f aca="false">IF(V26&lt;4,"Risco Pequeno",IF(V26&lt;7,"Risco Moderado",IF(V26&lt;15,"Risco Alto","Risco Crítico")))</f>
        <v>Risco Pequeno</v>
      </c>
      <c r="X26" s="268"/>
      <c r="Y26" s="269"/>
    </row>
    <row r="27" s="189" customFormat="true" ht="19.5" hidden="false" customHeight="true" outlineLevel="0" collapsed="false">
      <c r="A27" s="270"/>
      <c r="B27" s="271" t="str">
        <f aca="false">'Mapa de Riscos'!C27</f>
        <v>Evento 3</v>
      </c>
      <c r="C27" s="256"/>
      <c r="D27" s="257" t="n">
        <v>1</v>
      </c>
      <c r="E27" s="258" t="str">
        <f aca="false">IF(D27&gt;5,"Nota inválida",HLOOKUP(D27,$E$20:$I$21,2,0))</f>
        <v>Muito baixa</v>
      </c>
      <c r="F27" s="258" t="str">
        <f aca="false">IF(E27&gt;5,"Nota inválida",HLOOKUP(E27,#REF!,2,0))</f>
        <v>Nota inválida</v>
      </c>
      <c r="G27" s="258" t="str">
        <f aca="false">IF(F27&gt;5,"Nota inválida",HLOOKUP(F27,#REF!,2,0))</f>
        <v>Nota inválida</v>
      </c>
      <c r="H27" s="258" t="str">
        <f aca="false">IF(G27&gt;5,"Nota inválida",HLOOKUP(G27,#REF!,2,0))</f>
        <v>Nota inválida</v>
      </c>
      <c r="I27" s="258" t="str">
        <f aca="false">IF(H27&gt;5,"Nota inválida",HLOOKUP(H27,#REF!,2,0))</f>
        <v>Nota inválida</v>
      </c>
      <c r="J27" s="264" t="n">
        <f aca="false">IF(D27&gt;5,"-",IF(D27&lt;1,"-",D27))</f>
        <v>1</v>
      </c>
      <c r="K27" s="260"/>
      <c r="L27" s="261" t="n">
        <v>0</v>
      </c>
      <c r="M27" s="261" t="n">
        <v>0</v>
      </c>
      <c r="N27" s="261" t="n">
        <v>0</v>
      </c>
      <c r="O27" s="261" t="n">
        <v>0</v>
      </c>
      <c r="P27" s="261" t="n">
        <v>0</v>
      </c>
      <c r="Q27" s="262" t="n">
        <v>0</v>
      </c>
      <c r="R27" s="263" t="n">
        <f aca="false">IFERROR(((L27*$L$19)+(M27*$M$19)+(N27*$N$19)+(O27*$O$19)+(P27*$P$19)+(Q27*$Q$19))/((IF(L27=0,0,$L$19)+(IF(M27=0,0,$M$19))+(IF(N27=0,0,$N$19))+(IF(O27=0,0,$O$19))+(IF(P27=0,0,$P$19))+(IF(Q27=0,0,$Q$19)))),0)</f>
        <v>0</v>
      </c>
      <c r="S27" s="264" t="n">
        <f aca="false">ROUND(IFERROR(((L27*$L$19)+(M27*$M$19)+(N27*$N$19)+(O27*$O$19)+(P27*$P$19)+(Q27*$Q$19))/((IF(L27=0,0,$L$19)+(IF(M27=0,0,$M$19))+(IF(N27=0,0,$N$19))+(IF(O27=0,0,$O$19))+(IF(P27=0,0,$P$19))+(IF(Q27=0,0,$Q$19)))),0),0)</f>
        <v>0</v>
      </c>
      <c r="T27" s="265"/>
      <c r="U27" s="265"/>
      <c r="V27" s="266" t="n">
        <f aca="false">J27*S27</f>
        <v>0</v>
      </c>
      <c r="W27" s="267" t="str">
        <f aca="false">IF(V27&lt;4,"Risco Pequeno",IF(V27&lt;7,"Risco Moderado",IF(V27&lt;15,"Risco Alto","Risco Crítico")))</f>
        <v>Risco Pequeno</v>
      </c>
      <c r="X27" s="268"/>
      <c r="Y27" s="269"/>
    </row>
    <row r="28" s="189" customFormat="true" ht="19.5" hidden="false" customHeight="true" outlineLevel="0" collapsed="false">
      <c r="A28" s="270" t="str">
        <f aca="false">INDEX('Mapa de Riscos'!B28:B$48,ROWS('Mapa de Riscos'!B28))</f>
        <v>Subprocesso/ Atividade 3</v>
      </c>
      <c r="B28" s="271" t="str">
        <f aca="false">'Mapa de Riscos'!C28</f>
        <v>Evento 1</v>
      </c>
      <c r="C28" s="256"/>
      <c r="D28" s="257" t="n">
        <v>1</v>
      </c>
      <c r="E28" s="258" t="str">
        <f aca="false">IF(D28&gt;5,"Nota inválida",HLOOKUP(D28,$E$20:$I$21,2,0))</f>
        <v>Muito baixa</v>
      </c>
      <c r="F28" s="258" t="str">
        <f aca="false">IF(E28&gt;5,"Nota inválida",HLOOKUP(E28,#REF!,2,0))</f>
        <v>Nota inválida</v>
      </c>
      <c r="G28" s="258" t="str">
        <f aca="false">IF(F28&gt;5,"Nota inválida",HLOOKUP(F28,#REF!,2,0))</f>
        <v>Nota inválida</v>
      </c>
      <c r="H28" s="258" t="str">
        <f aca="false">IF(G28&gt;5,"Nota inválida",HLOOKUP(G28,#REF!,2,0))</f>
        <v>Nota inválida</v>
      </c>
      <c r="I28" s="258" t="str">
        <f aca="false">IF(H28&gt;5,"Nota inválida",HLOOKUP(H28,#REF!,2,0))</f>
        <v>Nota inválida</v>
      </c>
      <c r="J28" s="264" t="n">
        <f aca="false">IF(D28&gt;5,"-",IF(D28&lt;1,"-",D28))</f>
        <v>1</v>
      </c>
      <c r="K28" s="260"/>
      <c r="L28" s="261" t="n">
        <v>0</v>
      </c>
      <c r="M28" s="261" t="n">
        <v>0</v>
      </c>
      <c r="N28" s="261" t="n">
        <v>0</v>
      </c>
      <c r="O28" s="261" t="n">
        <v>0</v>
      </c>
      <c r="P28" s="261" t="n">
        <v>0</v>
      </c>
      <c r="Q28" s="262" t="n">
        <v>0</v>
      </c>
      <c r="R28" s="263" t="n">
        <f aca="false">IFERROR(((L28*$L$19)+(M28*$M$19)+(N28*$N$19)+(O28*$O$19)+(P28*$P$19)+(Q28*$Q$19))/((IF(L28=0,0,$L$19)+(IF(M28=0,0,$M$19))+(IF(N28=0,0,$N$19))+(IF(O28=0,0,$O$19))+(IF(P28=0,0,$P$19))+(IF(Q28=0,0,$Q$19)))),0)</f>
        <v>0</v>
      </c>
      <c r="S28" s="264" t="n">
        <f aca="false">ROUND(IFERROR(((L28*$L$19)+(M28*$M$19)+(N28*$N$19)+(O28*$O$19)+(P28*$P$19)+(Q28*$Q$19))/((IF(L28=0,0,$L$19)+(IF(M28=0,0,$M$19))+(IF(N28=0,0,$N$19))+(IF(O28=0,0,$O$19))+(IF(P28=0,0,$P$19))+(IF(Q28=0,0,$Q$19)))),0),0)</f>
        <v>0</v>
      </c>
      <c r="T28" s="265"/>
      <c r="U28" s="265"/>
      <c r="V28" s="266" t="n">
        <f aca="false">J28*S28</f>
        <v>0</v>
      </c>
      <c r="W28" s="267" t="str">
        <f aca="false">IF(V28&lt;4,"Risco Pequeno",IF(V28&lt;7,"Risco Moderado",IF(V28&lt;15,"Risco Alto","Risco Crítico")))</f>
        <v>Risco Pequeno</v>
      </c>
      <c r="X28" s="268"/>
      <c r="Y28" s="269"/>
    </row>
    <row r="29" s="189" customFormat="true" ht="19.5" hidden="false" customHeight="true" outlineLevel="0" collapsed="false">
      <c r="A29" s="270"/>
      <c r="B29" s="271" t="str">
        <f aca="false">'Mapa de Riscos'!C29</f>
        <v>Evento 2</v>
      </c>
      <c r="C29" s="256"/>
      <c r="D29" s="257" t="n">
        <v>1</v>
      </c>
      <c r="E29" s="258" t="str">
        <f aca="false">IF(D29&gt;5,"Nota inválida",HLOOKUP(D29,$E$20:$I$21,2,0))</f>
        <v>Muito baixa</v>
      </c>
      <c r="F29" s="258" t="str">
        <f aca="false">IF(E29&gt;5,"Nota inválida",HLOOKUP(E29,#REF!,2,0))</f>
        <v>Nota inválida</v>
      </c>
      <c r="G29" s="258" t="str">
        <f aca="false">IF(F29&gt;5,"Nota inválida",HLOOKUP(F29,#REF!,2,0))</f>
        <v>Nota inválida</v>
      </c>
      <c r="H29" s="258" t="str">
        <f aca="false">IF(G29&gt;5,"Nota inválida",HLOOKUP(G29,#REF!,2,0))</f>
        <v>Nota inválida</v>
      </c>
      <c r="I29" s="258" t="str">
        <f aca="false">IF(H29&gt;5,"Nota inválida",HLOOKUP(H29,#REF!,2,0))</f>
        <v>Nota inválida</v>
      </c>
      <c r="J29" s="264" t="n">
        <f aca="false">IF(D29&gt;5,"-",IF(D29&lt;1,"-",D29))</f>
        <v>1</v>
      </c>
      <c r="K29" s="260"/>
      <c r="L29" s="261" t="n">
        <v>0</v>
      </c>
      <c r="M29" s="261" t="n">
        <v>0</v>
      </c>
      <c r="N29" s="261" t="n">
        <v>0</v>
      </c>
      <c r="O29" s="261" t="n">
        <v>0</v>
      </c>
      <c r="P29" s="261" t="n">
        <v>0</v>
      </c>
      <c r="Q29" s="262" t="n">
        <v>0</v>
      </c>
      <c r="R29" s="263" t="n">
        <f aca="false">IFERROR(((L29*$L$19)+(M29*$M$19)+(N29*$N$19)+(O29*$O$19)+(P29*$P$19)+(Q29*$Q$19))/((IF(L29=0,0,$L$19)+(IF(M29=0,0,$M$19))+(IF(N29=0,0,$N$19))+(IF(O29=0,0,$O$19))+(IF(P29=0,0,$P$19))+(IF(Q29=0,0,$Q$19)))),0)</f>
        <v>0</v>
      </c>
      <c r="S29" s="264" t="n">
        <f aca="false">ROUND(IFERROR(((L29*$L$19)+(M29*$M$19)+(N29*$N$19)+(O29*$O$19)+(P29*$P$19)+(Q29*$Q$19))/((IF(L29=0,0,$L$19)+(IF(M29=0,0,$M$19))+(IF(N29=0,0,$N$19))+(IF(O29=0,0,$O$19))+(IF(P29=0,0,$P$19))+(IF(Q29=0,0,$Q$19)))),0),0)</f>
        <v>0</v>
      </c>
      <c r="T29" s="265"/>
      <c r="U29" s="265"/>
      <c r="V29" s="266" t="n">
        <f aca="false">J29*S29</f>
        <v>0</v>
      </c>
      <c r="W29" s="267" t="str">
        <f aca="false">IF(V29&lt;4,"Risco Pequeno",IF(V29&lt;7,"Risco Moderado",IF(V29&lt;15,"Risco Alto","Risco Crítico")))</f>
        <v>Risco Pequeno</v>
      </c>
      <c r="X29" s="268"/>
      <c r="Y29" s="269"/>
    </row>
    <row r="30" s="189" customFormat="true" ht="19.5" hidden="false" customHeight="true" outlineLevel="0" collapsed="false">
      <c r="A30" s="270"/>
      <c r="B30" s="273" t="str">
        <f aca="false">'Mapa de Riscos'!C30</f>
        <v>Evento 3</v>
      </c>
      <c r="C30" s="256"/>
      <c r="D30" s="257" t="n">
        <v>1</v>
      </c>
      <c r="E30" s="258" t="str">
        <f aca="false">IF(D30&gt;5,"Nota inválida",HLOOKUP(D30,$E$20:$I$21,2,0))</f>
        <v>Muito baixa</v>
      </c>
      <c r="F30" s="258" t="str">
        <f aca="false">IF(E30&gt;5,"Nota inválida",HLOOKUP(E30,#REF!,2,0))</f>
        <v>Nota inválida</v>
      </c>
      <c r="G30" s="258" t="str">
        <f aca="false">IF(F30&gt;5,"Nota inválida",HLOOKUP(F30,#REF!,2,0))</f>
        <v>Nota inválida</v>
      </c>
      <c r="H30" s="258" t="str">
        <f aca="false">IF(G30&gt;5,"Nota inválida",HLOOKUP(G30,#REF!,2,0))</f>
        <v>Nota inválida</v>
      </c>
      <c r="I30" s="258" t="str">
        <f aca="false">IF(H30&gt;5,"Nota inválida",HLOOKUP(H30,#REF!,2,0))</f>
        <v>Nota inválida</v>
      </c>
      <c r="J30" s="274" t="n">
        <f aca="false">IF(D30&gt;5,"-",IF(D30&lt;1,"-",D30))</f>
        <v>1</v>
      </c>
      <c r="K30" s="275"/>
      <c r="L30" s="261" t="n">
        <v>0</v>
      </c>
      <c r="M30" s="261" t="n">
        <v>0</v>
      </c>
      <c r="N30" s="261" t="n">
        <v>0</v>
      </c>
      <c r="O30" s="261" t="n">
        <v>0</v>
      </c>
      <c r="P30" s="261" t="n">
        <v>0</v>
      </c>
      <c r="Q30" s="262" t="n">
        <v>0</v>
      </c>
      <c r="R30" s="263" t="n">
        <f aca="false">IFERROR(((L30*$L$19)+(M30*$M$19)+(N30*$N$19)+(O30*$O$19)+(P30*$P$19)+(Q30*$Q$19))/((IF(L30=0,0,$L$19)+(IF(M30=0,0,$M$19))+(IF(N30=0,0,$N$19))+(IF(O30=0,0,$O$19))+(IF(P30=0,0,$P$19))+(IF(Q30=0,0,$Q$19)))),0)</f>
        <v>0</v>
      </c>
      <c r="S30" s="264" t="n">
        <f aca="false">ROUND(IFERROR(((L30*$L$19)+(M30*$M$19)+(N30*$N$19)+(O30*$O$19)+(P30*$P$19)+(Q30*$Q$19))/((IF(L30=0,0,$L$19)+(IF(M30=0,0,$M$19))+(IF(N30=0,0,$N$19))+(IF(O30=0,0,$O$19))+(IF(P30=0,0,$P$19))+(IF(Q30=0,0,$Q$19)))),0),0)</f>
        <v>0</v>
      </c>
      <c r="T30" s="265"/>
      <c r="U30" s="265"/>
      <c r="V30" s="266" t="n">
        <f aca="false">J30*S30</f>
        <v>0</v>
      </c>
      <c r="W30" s="267" t="str">
        <f aca="false">IF(V30&lt;4,"Risco Pequeno",IF(V30&lt;7,"Risco Moderado",IF(V30&lt;15,"Risco Alto","Risco Crítico")))</f>
        <v>Risco Pequeno</v>
      </c>
      <c r="X30" s="268"/>
      <c r="Y30" s="269"/>
    </row>
    <row r="31" s="189" customFormat="true" ht="19.5" hidden="false" customHeight="true" outlineLevel="0" collapsed="false">
      <c r="A31" s="270" t="str">
        <f aca="false">INDEX('Mapa de Riscos'!B31:B$48,ROWS('Mapa de Riscos'!B31))</f>
        <v>Subprocesso/ Atividade 4</v>
      </c>
      <c r="B31" s="271" t="str">
        <f aca="false">'Mapa de Riscos'!C31</f>
        <v>Evento 1</v>
      </c>
      <c r="C31" s="256"/>
      <c r="D31" s="257" t="n">
        <v>1</v>
      </c>
      <c r="E31" s="258" t="str">
        <f aca="false">IF(D31&gt;5,"Nota inválida",HLOOKUP(D31,$E$20:$I$21,2,0))</f>
        <v>Muito baixa</v>
      </c>
      <c r="F31" s="258" t="str">
        <f aca="false">IF(E31&gt;5,"Nota inválida",HLOOKUP(E31,#REF!,2,0))</f>
        <v>Nota inválida</v>
      </c>
      <c r="G31" s="258" t="str">
        <f aca="false">IF(F31&gt;5,"Nota inválida",HLOOKUP(F31,#REF!,2,0))</f>
        <v>Nota inválida</v>
      </c>
      <c r="H31" s="258" t="str">
        <f aca="false">IF(G31&gt;5,"Nota inválida",HLOOKUP(G31,#REF!,2,0))</f>
        <v>Nota inválida</v>
      </c>
      <c r="I31" s="258" t="str">
        <f aca="false">IF(H31&gt;5,"Nota inválida",HLOOKUP(H31,#REF!,2,0))</f>
        <v>Nota inválida</v>
      </c>
      <c r="J31" s="259" t="n">
        <f aca="false">IF(D31&gt;5,"-",IF(D31&lt;1,"-",D31))</f>
        <v>1</v>
      </c>
      <c r="K31" s="260"/>
      <c r="L31" s="261" t="n">
        <v>0</v>
      </c>
      <c r="M31" s="261" t="n">
        <v>0</v>
      </c>
      <c r="N31" s="261" t="n">
        <v>0</v>
      </c>
      <c r="O31" s="261" t="n">
        <v>0</v>
      </c>
      <c r="P31" s="261" t="n">
        <v>0</v>
      </c>
      <c r="Q31" s="262" t="n">
        <v>0</v>
      </c>
      <c r="R31" s="263" t="n">
        <f aca="false">IFERROR(((L31*$L$19)+(M31*$M$19)+(N31*$N$19)+(O31*$O$19)+(P31*$P$19)+(Q31*$Q$19))/((IF(L31=0,0,$L$19)+(IF(M31=0,0,$M$19))+(IF(N31=0,0,$N$19))+(IF(O31=0,0,$O$19))+(IF(P31=0,0,$P$19))+(IF(Q31=0,0,$Q$19)))),0)</f>
        <v>0</v>
      </c>
      <c r="S31" s="264" t="n">
        <f aca="false">ROUND(IFERROR(((L31*$L$19)+(M31*$M$19)+(N31*$N$19)+(O31*$O$19)+(P31*$P$19)+(Q31*$Q$19))/((IF(L31=0,0,$L$19)+(IF(M31=0,0,$M$19))+(IF(N31=0,0,$N$19))+(IF(O31=0,0,$O$19))+(IF(P31=0,0,$P$19))+(IF(Q31=0,0,$Q$19)))),0),0)</f>
        <v>0</v>
      </c>
      <c r="T31" s="265"/>
      <c r="U31" s="265"/>
      <c r="V31" s="266" t="n">
        <f aca="false">J31*S31</f>
        <v>0</v>
      </c>
      <c r="W31" s="267" t="str">
        <f aca="false">IF(V31&lt;4,"Risco Pequeno",IF(V31&lt;7,"Risco Moderado",IF(V31&lt;15,"Risco Alto","Risco Crítico")))</f>
        <v>Risco Pequeno</v>
      </c>
      <c r="X31" s="221"/>
    </row>
    <row r="32" s="189" customFormat="true" ht="19.5" hidden="false" customHeight="true" outlineLevel="0" collapsed="false">
      <c r="A32" s="270"/>
      <c r="B32" s="271" t="str">
        <f aca="false">'Mapa de Riscos'!C32</f>
        <v>Evento 2</v>
      </c>
      <c r="C32" s="256"/>
      <c r="D32" s="257" t="n">
        <v>1</v>
      </c>
      <c r="E32" s="258" t="str">
        <f aca="false">IF(D32&gt;5,"Nota inválida",HLOOKUP(D32,$E$20:$I$21,2,0))</f>
        <v>Muito baixa</v>
      </c>
      <c r="F32" s="258" t="str">
        <f aca="false">IF(E32&gt;5,"Nota inválida",HLOOKUP(E32,#REF!,2,0))</f>
        <v>Nota inválida</v>
      </c>
      <c r="G32" s="258" t="str">
        <f aca="false">IF(F32&gt;5,"Nota inválida",HLOOKUP(F32,#REF!,2,0))</f>
        <v>Nota inválida</v>
      </c>
      <c r="H32" s="258" t="str">
        <f aca="false">IF(G32&gt;5,"Nota inválida",HLOOKUP(G32,#REF!,2,0))</f>
        <v>Nota inválida</v>
      </c>
      <c r="I32" s="258" t="str">
        <f aca="false">IF(H32&gt;5,"Nota inválida",HLOOKUP(H32,#REF!,2,0))</f>
        <v>Nota inválida</v>
      </c>
      <c r="J32" s="264" t="n">
        <f aca="false">IF(D32&gt;5,"-",IF(D32&lt;1,"-",D32))</f>
        <v>1</v>
      </c>
      <c r="K32" s="260"/>
      <c r="L32" s="261" t="n">
        <v>0</v>
      </c>
      <c r="M32" s="261" t="n">
        <v>0</v>
      </c>
      <c r="N32" s="261" t="n">
        <v>0</v>
      </c>
      <c r="O32" s="261" t="n">
        <v>0</v>
      </c>
      <c r="P32" s="261" t="n">
        <v>0</v>
      </c>
      <c r="Q32" s="262" t="n">
        <v>0</v>
      </c>
      <c r="R32" s="263" t="n">
        <f aca="false">IFERROR(((L32*$L$19)+(M32*$M$19)+(N32*$N$19)+(O32*$O$19)+(P32*$P$19)+(Q32*$Q$19))/((IF(L32=0,0,$L$19)+(IF(M32=0,0,$M$19))+(IF(N32=0,0,$N$19))+(IF(O32=0,0,$O$19))+(IF(P32=0,0,$P$19))+(IF(Q32=0,0,$Q$19)))),0)</f>
        <v>0</v>
      </c>
      <c r="S32" s="264" t="n">
        <f aca="false">ROUND(IFERROR(((L32*$L$19)+(M32*$M$19)+(N32*$N$19)+(O32*$O$19)+(P32*$P$19)+(Q32*$Q$19))/((IF(L32=0,0,$L$19)+(IF(M32=0,0,$M$19))+(IF(N32=0,0,$N$19))+(IF(O32=0,0,$O$19))+(IF(P32=0,0,$P$19))+(IF(Q32=0,0,$Q$19)))),0),0)</f>
        <v>0</v>
      </c>
      <c r="T32" s="265"/>
      <c r="U32" s="265"/>
      <c r="V32" s="266" t="n">
        <f aca="false">J32*S32</f>
        <v>0</v>
      </c>
      <c r="W32" s="267" t="str">
        <f aca="false">IF(V32&lt;4,"Risco Pequeno",IF(V32&lt;7,"Risco Moderado",IF(V32&lt;15,"Risco Alto","Risco Crítico")))</f>
        <v>Risco Pequeno</v>
      </c>
      <c r="X32" s="221"/>
    </row>
    <row r="33" s="189" customFormat="true" ht="19.5" hidden="false" customHeight="true" outlineLevel="0" collapsed="false">
      <c r="A33" s="270"/>
      <c r="B33" s="273" t="str">
        <f aca="false">'Mapa de Riscos'!C33</f>
        <v>Evento 3</v>
      </c>
      <c r="C33" s="256"/>
      <c r="D33" s="257" t="n">
        <v>1</v>
      </c>
      <c r="E33" s="258" t="str">
        <f aca="false">IF(D33&gt;5,"Nota inválida",HLOOKUP(D33,$E$20:$I$21,2,0))</f>
        <v>Muito baixa</v>
      </c>
      <c r="F33" s="258" t="str">
        <f aca="false">IF(E33&gt;5,"Nota inválida",HLOOKUP(E33,#REF!,2,0))</f>
        <v>Nota inválida</v>
      </c>
      <c r="G33" s="258" t="str">
        <f aca="false">IF(F33&gt;5,"Nota inválida",HLOOKUP(F33,#REF!,2,0))</f>
        <v>Nota inválida</v>
      </c>
      <c r="H33" s="258" t="str">
        <f aca="false">IF(G33&gt;5,"Nota inválida",HLOOKUP(G33,#REF!,2,0))</f>
        <v>Nota inválida</v>
      </c>
      <c r="I33" s="258" t="str">
        <f aca="false">IF(H33&gt;5,"Nota inválida",HLOOKUP(H33,#REF!,2,0))</f>
        <v>Nota inválida</v>
      </c>
      <c r="J33" s="264" t="n">
        <f aca="false">IF(D33&gt;5,"-",IF(D33&lt;1,"-",D33))</f>
        <v>1</v>
      </c>
      <c r="K33" s="260"/>
      <c r="L33" s="261" t="n">
        <v>0</v>
      </c>
      <c r="M33" s="261" t="n">
        <v>0</v>
      </c>
      <c r="N33" s="261" t="n">
        <v>0</v>
      </c>
      <c r="O33" s="261" t="n">
        <v>0</v>
      </c>
      <c r="P33" s="261" t="n">
        <v>0</v>
      </c>
      <c r="Q33" s="262" t="n">
        <v>0</v>
      </c>
      <c r="R33" s="263" t="n">
        <f aca="false">IFERROR(((L33*$L$19)+(M33*$M$19)+(N33*$N$19)+(O33*$O$19)+(P33*$P$19)+(Q33*$Q$19))/((IF(L33=0,0,$L$19)+(IF(M33=0,0,$M$19))+(IF(N33=0,0,$N$19))+(IF(O33=0,0,$O$19))+(IF(P33=0,0,$P$19))+(IF(Q33=0,0,$Q$19)))),0)</f>
        <v>0</v>
      </c>
      <c r="S33" s="264" t="n">
        <f aca="false">ROUND(IFERROR(((L33*$L$19)+(M33*$M$19)+(N33*$N$19)+(O33*$O$19)+(P33*$P$19)+(Q33*$Q$19))/((IF(L33=0,0,$L$19)+(IF(M33=0,0,$M$19))+(IF(N33=0,0,$N$19))+(IF(O33=0,0,$O$19))+(IF(P33=0,0,$P$19))+(IF(Q33=0,0,$Q$19)))),0),0)</f>
        <v>0</v>
      </c>
      <c r="T33" s="265"/>
      <c r="U33" s="265"/>
      <c r="V33" s="266" t="n">
        <f aca="false">J33*S33</f>
        <v>0</v>
      </c>
      <c r="W33" s="267" t="str">
        <f aca="false">IF(V33&lt;4,"Risco Pequeno",IF(V33&lt;7,"Risco Moderado",IF(V33&lt;15,"Risco Alto","Risco Crítico")))</f>
        <v>Risco Pequeno</v>
      </c>
      <c r="X33" s="221"/>
    </row>
    <row r="34" s="189" customFormat="true" ht="19.5" hidden="false" customHeight="true" outlineLevel="0" collapsed="false">
      <c r="A34" s="270" t="str">
        <f aca="false">INDEX('Mapa de Riscos'!B34:B$48,ROWS('Mapa de Riscos'!B34))</f>
        <v>Subprocesso / Atividade 5</v>
      </c>
      <c r="B34" s="271" t="str">
        <f aca="false">'Mapa de Riscos'!C34</f>
        <v>Evento 1</v>
      </c>
      <c r="C34" s="256"/>
      <c r="D34" s="257" t="n">
        <v>1</v>
      </c>
      <c r="E34" s="258" t="str">
        <f aca="false">IF(D34&gt;5,"Nota inválida",HLOOKUP(D34,$E$20:$I$21,2,0))</f>
        <v>Muito baixa</v>
      </c>
      <c r="F34" s="258" t="str">
        <f aca="false">IF(E34&gt;5,"Nota inválida",HLOOKUP(E34,#REF!,2,0))</f>
        <v>Nota inválida</v>
      </c>
      <c r="G34" s="258" t="str">
        <f aca="false">IF(F34&gt;5,"Nota inválida",HLOOKUP(F34,#REF!,2,0))</f>
        <v>Nota inválida</v>
      </c>
      <c r="H34" s="258" t="str">
        <f aca="false">IF(G34&gt;5,"Nota inválida",HLOOKUP(G34,#REF!,2,0))</f>
        <v>Nota inválida</v>
      </c>
      <c r="I34" s="258" t="str">
        <f aca="false">IF(H34&gt;5,"Nota inválida",HLOOKUP(H34,#REF!,2,0))</f>
        <v>Nota inválida</v>
      </c>
      <c r="J34" s="276" t="n">
        <f aca="false">IF(D34&gt;5,"-",IF(D34&lt;1,"-",D34))</f>
        <v>1</v>
      </c>
      <c r="K34" s="260"/>
      <c r="L34" s="261" t="n">
        <v>0</v>
      </c>
      <c r="M34" s="261" t="n">
        <v>0</v>
      </c>
      <c r="N34" s="261" t="n">
        <v>0</v>
      </c>
      <c r="O34" s="261" t="n">
        <v>0</v>
      </c>
      <c r="P34" s="261" t="n">
        <v>0</v>
      </c>
      <c r="Q34" s="262" t="n">
        <v>0</v>
      </c>
      <c r="R34" s="263" t="n">
        <f aca="false">IFERROR(((L34*$L$19)+(M34*$M$19)+(N34*$N$19)+(O34*$O$19)+(P34*$P$19)+(Q34*$Q$19))/((IF(L34=0,0,$L$19)+(IF(M34=0,0,$M$19))+(IF(N34=0,0,$N$19))+(IF(O34=0,0,$O$19))+(IF(P34=0,0,$P$19))+(IF(Q34=0,0,$Q$19)))),0)</f>
        <v>0</v>
      </c>
      <c r="S34" s="264" t="n">
        <f aca="false">ROUND(IFERROR(((L34*$L$19)+(M34*$M$19)+(N34*$N$19)+(O34*$O$19)+(P34*$P$19)+(Q34*$Q$19))/((IF(L34=0,0,$L$19)+(IF(M34=0,0,$M$19))+(IF(N34=0,0,$N$19))+(IF(O34=0,0,$O$19))+(IF(P34=0,0,$P$19))+(IF(Q34=0,0,$Q$19)))),0),0)</f>
        <v>0</v>
      </c>
      <c r="T34" s="265"/>
      <c r="U34" s="265"/>
      <c r="V34" s="266" t="n">
        <f aca="false">J34*S34</f>
        <v>0</v>
      </c>
      <c r="W34" s="267" t="str">
        <f aca="false">IF(V34&lt;4,"Risco Pequeno",IF(V34&lt;7,"Risco Moderado",IF(V34&lt;15,"Risco Alto","Risco Crítico")))</f>
        <v>Risco Pequeno</v>
      </c>
      <c r="X34" s="221"/>
    </row>
    <row r="35" s="189" customFormat="true" ht="19.5" hidden="false" customHeight="true" outlineLevel="0" collapsed="false">
      <c r="A35" s="270"/>
      <c r="B35" s="271" t="str">
        <f aca="false">'Mapa de Riscos'!C35</f>
        <v>Evento 2</v>
      </c>
      <c r="C35" s="256"/>
      <c r="D35" s="257" t="n">
        <v>1</v>
      </c>
      <c r="E35" s="258" t="str">
        <f aca="false">IF(D35&gt;5,"Nota inválida",HLOOKUP(D35,$E$20:$I$21,2,0))</f>
        <v>Muito baixa</v>
      </c>
      <c r="F35" s="258" t="str">
        <f aca="false">IF(E35&gt;5,"Nota inválida",HLOOKUP(E35,#REF!,2,0))</f>
        <v>Nota inválida</v>
      </c>
      <c r="G35" s="258" t="str">
        <f aca="false">IF(F35&gt;5,"Nota inválida",HLOOKUP(F35,#REF!,2,0))</f>
        <v>Nota inválida</v>
      </c>
      <c r="H35" s="258" t="str">
        <f aca="false">IF(G35&gt;5,"Nota inválida",HLOOKUP(G35,#REF!,2,0))</f>
        <v>Nota inválida</v>
      </c>
      <c r="I35" s="258" t="str">
        <f aca="false">IF(H35&gt;5,"Nota inválida",HLOOKUP(H35,#REF!,2,0))</f>
        <v>Nota inválida</v>
      </c>
      <c r="J35" s="264" t="n">
        <f aca="false">IF(D35&gt;5,"-",IF(D35&lt;1,"-",D35))</f>
        <v>1</v>
      </c>
      <c r="K35" s="260"/>
      <c r="L35" s="261" t="n">
        <v>0</v>
      </c>
      <c r="M35" s="261" t="n">
        <v>0</v>
      </c>
      <c r="N35" s="261" t="n">
        <v>0</v>
      </c>
      <c r="O35" s="261" t="n">
        <v>0</v>
      </c>
      <c r="P35" s="261" t="n">
        <v>0</v>
      </c>
      <c r="Q35" s="262" t="n">
        <v>0</v>
      </c>
      <c r="R35" s="263" t="n">
        <f aca="false">IFERROR(((L35*$L$19)+(M35*$M$19)+(N35*$N$19)+(O35*$O$19)+(P35*$P$19)+(Q35*$Q$19))/((IF(L35=0,0,$L$19)+(IF(M35=0,0,$M$19))+(IF(N35=0,0,$N$19))+(IF(O35=0,0,$O$19))+(IF(P35=0,0,$P$19))+(IF(Q35=0,0,$Q$19)))),0)</f>
        <v>0</v>
      </c>
      <c r="S35" s="264" t="n">
        <f aca="false">ROUND(IFERROR(((L35*$L$19)+(M35*$M$19)+(N35*$N$19)+(O35*$O$19)+(P35*$P$19)+(Q35*$Q$19))/((IF(L35=0,0,$L$19)+(IF(M35=0,0,$M$19))+(IF(N35=0,0,$N$19))+(IF(O35=0,0,$O$19))+(IF(P35=0,0,$P$19))+(IF(Q35=0,0,$Q$19)))),0),0)</f>
        <v>0</v>
      </c>
      <c r="T35" s="265"/>
      <c r="U35" s="265"/>
      <c r="V35" s="266" t="n">
        <f aca="false">J35*S35</f>
        <v>0</v>
      </c>
      <c r="W35" s="267" t="str">
        <f aca="false">IF(V35&lt;4,"Risco Pequeno",IF(V35&lt;7,"Risco Moderado",IF(V35&lt;15,"Risco Alto","Risco Crítico")))</f>
        <v>Risco Pequeno</v>
      </c>
      <c r="X35" s="221"/>
    </row>
    <row r="36" s="189" customFormat="true" ht="19.5" hidden="false" customHeight="true" outlineLevel="0" collapsed="false">
      <c r="A36" s="270"/>
      <c r="B36" s="273" t="str">
        <f aca="false">'Mapa de Riscos'!C36</f>
        <v>Evento 3</v>
      </c>
      <c r="C36" s="256"/>
      <c r="D36" s="257" t="n">
        <v>1</v>
      </c>
      <c r="E36" s="258" t="str">
        <f aca="false">IF(D36&gt;5,"Nota inválida",HLOOKUP(D36,$E$20:$I$21,2,0))</f>
        <v>Muito baixa</v>
      </c>
      <c r="F36" s="258" t="str">
        <f aca="false">IF(E36&gt;5,"Nota inválida",HLOOKUP(E36,#REF!,2,0))</f>
        <v>Nota inválida</v>
      </c>
      <c r="G36" s="258" t="str">
        <f aca="false">IF(F36&gt;5,"Nota inválida",HLOOKUP(F36,#REF!,2,0))</f>
        <v>Nota inválida</v>
      </c>
      <c r="H36" s="258" t="str">
        <f aca="false">IF(G36&gt;5,"Nota inválida",HLOOKUP(G36,#REF!,2,0))</f>
        <v>Nota inválida</v>
      </c>
      <c r="I36" s="258" t="str">
        <f aca="false">IF(H36&gt;5,"Nota inválida",HLOOKUP(H36,#REF!,2,0))</f>
        <v>Nota inválida</v>
      </c>
      <c r="J36" s="264" t="n">
        <f aca="false">IF(D36&gt;5,"-",IF(D36&lt;1,"-",D36))</f>
        <v>1</v>
      </c>
      <c r="K36" s="277"/>
      <c r="L36" s="261" t="n">
        <v>0</v>
      </c>
      <c r="M36" s="261" t="n">
        <v>0</v>
      </c>
      <c r="N36" s="261" t="n">
        <v>0</v>
      </c>
      <c r="O36" s="261" t="n">
        <v>0</v>
      </c>
      <c r="P36" s="261" t="n">
        <v>0</v>
      </c>
      <c r="Q36" s="262" t="n">
        <v>0</v>
      </c>
      <c r="R36" s="263" t="n">
        <f aca="false">IFERROR(((L36*$L$19)+(M36*$M$19)+(N36*$N$19)+(O36*$O$19)+(P36*$P$19)+(Q36*$Q$19))/((IF(L36=0,0,$L$19)+(IF(M36=0,0,$M$19))+(IF(N36=0,0,$N$19))+(IF(O36=0,0,$O$19))+(IF(P36=0,0,$P$19))+(IF(Q36=0,0,$Q$19)))),0)</f>
        <v>0</v>
      </c>
      <c r="S36" s="264" t="n">
        <f aca="false">ROUND(IFERROR(((L36*$L$19)+(M36*$M$19)+(N36*$N$19)+(O36*$O$19)+(P36*$P$19)+(Q36*$Q$19))/((IF(L36=0,0,$L$19)+(IF(M36=0,0,$M$19))+(IF(N36=0,0,$N$19))+(IF(O36=0,0,$O$19))+(IF(P36=0,0,$P$19))+(IF(Q36=0,0,$Q$19)))),0),0)</f>
        <v>0</v>
      </c>
      <c r="T36" s="265"/>
      <c r="U36" s="265"/>
      <c r="V36" s="266" t="n">
        <f aca="false">J36*S36</f>
        <v>0</v>
      </c>
      <c r="W36" s="267" t="str">
        <f aca="false">IF(V36&lt;4,"Risco Pequeno",IF(V36&lt;7,"Risco Moderado",IF(V36&lt;15,"Risco Alto","Risco Crítico")))</f>
        <v>Risco Pequeno</v>
      </c>
      <c r="X36" s="221"/>
    </row>
    <row r="37" s="189" customFormat="true" ht="19.5" hidden="false" customHeight="true" outlineLevel="0" collapsed="false">
      <c r="A37" s="270" t="str">
        <f aca="false">INDEX('Mapa de Riscos'!B37:B$48,ROWS('Mapa de Riscos'!B37))</f>
        <v>Subprocesso / Atividade 6</v>
      </c>
      <c r="B37" s="271" t="str">
        <f aca="false">'Mapa de Riscos'!C37</f>
        <v>Evento 1 teste</v>
      </c>
      <c r="C37" s="256"/>
      <c r="D37" s="257" t="n">
        <v>1</v>
      </c>
      <c r="E37" s="258" t="str">
        <f aca="false">IF(D37&gt;5,"Nota inválida",HLOOKUP(D37,$E$20:$I$21,2,0))</f>
        <v>Muito baixa</v>
      </c>
      <c r="F37" s="258" t="str">
        <f aca="false">IF(E37&gt;5,"Nota inválida",HLOOKUP(E37,#REF!,2,0))</f>
        <v>Nota inválida</v>
      </c>
      <c r="G37" s="258" t="str">
        <f aca="false">IF(F37&gt;5,"Nota inválida",HLOOKUP(F37,#REF!,2,0))</f>
        <v>Nota inválida</v>
      </c>
      <c r="H37" s="258" t="str">
        <f aca="false">IF(G37&gt;5,"Nota inválida",HLOOKUP(G37,#REF!,2,0))</f>
        <v>Nota inválida</v>
      </c>
      <c r="I37" s="258" t="str">
        <f aca="false">IF(H37&gt;5,"Nota inválida",HLOOKUP(H37,#REF!,2,0))</f>
        <v>Nota inválida</v>
      </c>
      <c r="J37" s="276" t="n">
        <f aca="false">IF(D37&gt;5,"-",IF(D37&lt;1,"-",D37))</f>
        <v>1</v>
      </c>
      <c r="K37" s="277"/>
      <c r="L37" s="261" t="n">
        <v>0</v>
      </c>
      <c r="M37" s="261" t="n">
        <v>0</v>
      </c>
      <c r="N37" s="261" t="n">
        <v>0</v>
      </c>
      <c r="O37" s="261" t="n">
        <v>0</v>
      </c>
      <c r="P37" s="261" t="n">
        <v>0</v>
      </c>
      <c r="Q37" s="262" t="n">
        <v>0</v>
      </c>
      <c r="R37" s="263" t="n">
        <f aca="false">IFERROR(((L37*$L$19)+(M37*$M$19)+(N37*$N$19)+(O37*$O$19)+(P37*$P$19)+(Q37*$Q$19))/((IF(L37=0,0,$L$19)+(IF(M37=0,0,$M$19))+(IF(N37=0,0,$N$19))+(IF(O37=0,0,$O$19))+(IF(P37=0,0,$P$19))+(IF(Q37=0,0,$Q$19)))),0)</f>
        <v>0</v>
      </c>
      <c r="S37" s="264" t="n">
        <f aca="false">ROUND(IFERROR(((L37*$L$19)+(M37*$M$19)+(N37*$N$19)+(O37*$O$19)+(P37*$P$19)+(Q37*$Q$19))/((IF(L37=0,0,$L$19)+(IF(M37=0,0,$M$19))+(IF(N37=0,0,$N$19))+(IF(O37=0,0,$O$19))+(IF(P37=0,0,$P$19))+(IF(Q37=0,0,$Q$19)))),0),0)</f>
        <v>0</v>
      </c>
      <c r="T37" s="265"/>
      <c r="U37" s="265"/>
      <c r="V37" s="266" t="n">
        <f aca="false">J37*S37</f>
        <v>0</v>
      </c>
      <c r="W37" s="267" t="str">
        <f aca="false">IF(V37&lt;4,"Risco Pequeno",IF(V37&lt;7,"Risco Moderado",IF(V37&lt;15,"Risco Alto","Risco Crítico")))</f>
        <v>Risco Pequeno</v>
      </c>
      <c r="X37" s="221"/>
    </row>
    <row r="38" s="189" customFormat="true" ht="19.5" hidden="false" customHeight="true" outlineLevel="0" collapsed="false">
      <c r="A38" s="270"/>
      <c r="B38" s="271" t="str">
        <f aca="false">'Mapa de Riscos'!C38</f>
        <v>Evento 2</v>
      </c>
      <c r="C38" s="256"/>
      <c r="D38" s="257" t="n">
        <v>1</v>
      </c>
      <c r="E38" s="258" t="str">
        <f aca="false">IF(D38&gt;5,"Nota inválida",HLOOKUP(D38,$E$20:$I$21,2,0))</f>
        <v>Muito baixa</v>
      </c>
      <c r="F38" s="258" t="str">
        <f aca="false">IF(E38&gt;5,"Nota inválida",HLOOKUP(E38,#REF!,2,0))</f>
        <v>Nota inválida</v>
      </c>
      <c r="G38" s="258" t="str">
        <f aca="false">IF(F38&gt;5,"Nota inválida",HLOOKUP(F38,#REF!,2,0))</f>
        <v>Nota inválida</v>
      </c>
      <c r="H38" s="258" t="str">
        <f aca="false">IF(G38&gt;5,"Nota inválida",HLOOKUP(G38,#REF!,2,0))</f>
        <v>Nota inválida</v>
      </c>
      <c r="I38" s="258" t="str">
        <f aca="false">IF(H38&gt;5,"Nota inválida",HLOOKUP(H38,#REF!,2,0))</f>
        <v>Nota inválida</v>
      </c>
      <c r="J38" s="264" t="n">
        <f aca="false">IF(D38&gt;5,"-",IF(D38&lt;1,"-",D38))</f>
        <v>1</v>
      </c>
      <c r="K38" s="260"/>
      <c r="L38" s="261" t="n">
        <v>0</v>
      </c>
      <c r="M38" s="261" t="n">
        <v>0</v>
      </c>
      <c r="N38" s="261" t="n">
        <v>0</v>
      </c>
      <c r="O38" s="261" t="n">
        <v>0</v>
      </c>
      <c r="P38" s="261" t="n">
        <v>0</v>
      </c>
      <c r="Q38" s="262" t="n">
        <v>0</v>
      </c>
      <c r="R38" s="263" t="n">
        <f aca="false">IFERROR(((L38*$L$19)+(M38*$M$19)+(N38*$N$19)+(O38*$O$19)+(P38*$P$19)+(Q38*$Q$19))/((IF(L38=0,0,$L$19)+(IF(M38=0,0,$M$19))+(IF(N38=0,0,$N$19))+(IF(O38=0,0,$O$19))+(IF(P38=0,0,$P$19))+(IF(Q38=0,0,$Q$19)))),0)</f>
        <v>0</v>
      </c>
      <c r="S38" s="264" t="n">
        <f aca="false">ROUND(IFERROR(((L38*$L$19)+(M38*$M$19)+(N38*$N$19)+(O38*$O$19)+(P38*$P$19)+(Q38*$Q$19))/((IF(L38=0,0,$L$19)+(IF(M38=0,0,$M$19))+(IF(N38=0,0,$N$19))+(IF(O38=0,0,$O$19))+(IF(P38=0,0,$P$19))+(IF(Q38=0,0,$Q$19)))),0),0)</f>
        <v>0</v>
      </c>
      <c r="T38" s="265"/>
      <c r="U38" s="265"/>
      <c r="V38" s="266" t="n">
        <f aca="false">J38*S38</f>
        <v>0</v>
      </c>
      <c r="W38" s="267" t="str">
        <f aca="false">IF(V38&lt;4,"Risco Pequeno",IF(V38&lt;7,"Risco Moderado",IF(V38&lt;15,"Risco Alto","Risco Crítico")))</f>
        <v>Risco Pequeno</v>
      </c>
      <c r="X38" s="221"/>
    </row>
    <row r="39" s="189" customFormat="true" ht="19.5" hidden="false" customHeight="true" outlineLevel="0" collapsed="false">
      <c r="A39" s="270"/>
      <c r="B39" s="273" t="str">
        <f aca="false">'Mapa de Riscos'!C39</f>
        <v>Evento 3</v>
      </c>
      <c r="C39" s="256"/>
      <c r="D39" s="257" t="n">
        <v>1</v>
      </c>
      <c r="E39" s="258" t="str">
        <f aca="false">IF(D39&gt;5,"Nota inválida",HLOOKUP(D39,$E$20:$I$21,2,0))</f>
        <v>Muito baixa</v>
      </c>
      <c r="F39" s="258" t="str">
        <f aca="false">IF(E39&gt;5,"Nota inválida",HLOOKUP(E39,#REF!,2,0))</f>
        <v>Nota inválida</v>
      </c>
      <c r="G39" s="258" t="str">
        <f aca="false">IF(F39&gt;5,"Nota inválida",HLOOKUP(F39,#REF!,2,0))</f>
        <v>Nota inválida</v>
      </c>
      <c r="H39" s="258" t="str">
        <f aca="false">IF(G39&gt;5,"Nota inválida",HLOOKUP(G39,#REF!,2,0))</f>
        <v>Nota inválida</v>
      </c>
      <c r="I39" s="258" t="str">
        <f aca="false">IF(H39&gt;5,"Nota inválida",HLOOKUP(H39,#REF!,2,0))</f>
        <v>Nota inválida</v>
      </c>
      <c r="J39" s="264" t="n">
        <f aca="false">IF(D39&gt;5,"-",IF(D39&lt;1,"-",D39))</f>
        <v>1</v>
      </c>
      <c r="K39" s="260"/>
      <c r="L39" s="261" t="n">
        <v>0</v>
      </c>
      <c r="M39" s="261" t="n">
        <v>0</v>
      </c>
      <c r="N39" s="261" t="n">
        <v>0</v>
      </c>
      <c r="O39" s="261" t="n">
        <v>0</v>
      </c>
      <c r="P39" s="261" t="n">
        <v>0</v>
      </c>
      <c r="Q39" s="262" t="n">
        <v>0</v>
      </c>
      <c r="R39" s="263" t="n">
        <f aca="false">IFERROR(((L39*$L$19)+(M39*$M$19)+(N39*$N$19)+(O39*$O$19)+(P39*$P$19)+(Q39*$Q$19))/((IF(L39=0,0,$L$19)+(IF(M39=0,0,$M$19))+(IF(N39=0,0,$N$19))+(IF(O39=0,0,$O$19))+(IF(P39=0,0,$P$19))+(IF(Q39=0,0,$Q$19)))),0)</f>
        <v>0</v>
      </c>
      <c r="S39" s="264" t="n">
        <f aca="false">ROUND(IFERROR(((L39*$L$19)+(M39*$M$19)+(N39*$N$19)+(O39*$O$19)+(P39*$P$19)+(Q39*$Q$19))/((IF(L39=0,0,$L$19)+(IF(M39=0,0,$M$19))+(IF(N39=0,0,$N$19))+(IF(O39=0,0,$O$19))+(IF(P39=0,0,$P$19))+(IF(Q39=0,0,$Q$19)))),0),0)</f>
        <v>0</v>
      </c>
      <c r="T39" s="265"/>
      <c r="U39" s="265"/>
      <c r="V39" s="266" t="n">
        <f aca="false">J39*S39</f>
        <v>0</v>
      </c>
      <c r="W39" s="267" t="str">
        <f aca="false">IF(V39&lt;4,"Risco Pequeno",IF(V39&lt;7,"Risco Moderado",IF(V39&lt;15,"Risco Alto","Risco Crítico")))</f>
        <v>Risco Pequeno</v>
      </c>
      <c r="X39" s="221"/>
    </row>
    <row r="40" s="189" customFormat="true" ht="19.5" hidden="false" customHeight="true" outlineLevel="0" collapsed="false">
      <c r="A40" s="270" t="str">
        <f aca="false">INDEX('Mapa de Riscos'!B40:B$48,ROWS('Mapa de Riscos'!B40))</f>
        <v>Subprocesso / Atividade 7</v>
      </c>
      <c r="B40" s="271" t="str">
        <f aca="false">'Mapa de Riscos'!C40</f>
        <v>Evento 1 teste </v>
      </c>
      <c r="C40" s="256"/>
      <c r="D40" s="272" t="n">
        <v>1</v>
      </c>
      <c r="E40" s="258" t="str">
        <f aca="false">IF(D40&gt;5,"Nota inválida",HLOOKUP(D40,$E$20:$I$21,2,0))</f>
        <v>Muito baixa</v>
      </c>
      <c r="F40" s="258" t="str">
        <f aca="false">IF(E40&gt;5,"Nota inválida",HLOOKUP(E40,#REF!,2,0))</f>
        <v>Nota inválida</v>
      </c>
      <c r="G40" s="258" t="str">
        <f aca="false">IF(F40&gt;5,"Nota inválida",HLOOKUP(F40,#REF!,2,0))</f>
        <v>Nota inválida</v>
      </c>
      <c r="H40" s="258" t="str">
        <f aca="false">IF(G40&gt;5,"Nota inválida",HLOOKUP(G40,#REF!,2,0))</f>
        <v>Nota inválida</v>
      </c>
      <c r="I40" s="258" t="str">
        <f aca="false">IF(H40&gt;5,"Nota inválida",HLOOKUP(H40,#REF!,2,0))</f>
        <v>Nota inválida</v>
      </c>
      <c r="J40" s="276" t="n">
        <f aca="false">IF(D40&gt;5,"-",IF(D40&lt;1,"-",D40))</f>
        <v>1</v>
      </c>
      <c r="K40" s="260"/>
      <c r="L40" s="261" t="n">
        <v>0</v>
      </c>
      <c r="M40" s="261" t="n">
        <v>0</v>
      </c>
      <c r="N40" s="261" t="n">
        <v>0</v>
      </c>
      <c r="O40" s="261" t="n">
        <v>0</v>
      </c>
      <c r="P40" s="261" t="n">
        <v>0</v>
      </c>
      <c r="Q40" s="262" t="n">
        <v>0</v>
      </c>
      <c r="R40" s="263" t="n">
        <f aca="false">IFERROR(((L40*$L$19)+(M40*$M$19)+(N40*$N$19)+(O40*$O$19)+(P40*$P$19)+(Q40*$Q$19))/((IF(L40=0,0,$L$19)+(IF(M40=0,0,$M$19))+(IF(N40=0,0,$N$19))+(IF(O40=0,0,$O$19))+(IF(P40=0,0,$P$19))+(IF(Q40=0,0,$Q$19)))),0)</f>
        <v>0</v>
      </c>
      <c r="S40" s="264" t="n">
        <f aca="false">ROUND(IFERROR(((L40*$L$19)+(M40*$M$19)+(N40*$N$19)+(O40*$O$19)+(P40*$P$19)+(Q40*$Q$19))/((IF(L40=0,0,$L$19)+(IF(M40=0,0,$M$19))+(IF(N40=0,0,$N$19))+(IF(O40=0,0,$O$19))+(IF(P40=0,0,$P$19))+(IF(Q40=0,0,$Q$19)))),0),0)</f>
        <v>0</v>
      </c>
      <c r="T40" s="265"/>
      <c r="U40" s="265"/>
      <c r="V40" s="266" t="n">
        <f aca="false">J40*S40</f>
        <v>0</v>
      </c>
      <c r="W40" s="267" t="str">
        <f aca="false">IF(V40&lt;4,"Risco Pequeno",IF(V40&lt;7,"Risco Moderado",IF(V40&lt;15,"Risco Alto","Risco Crítico")))</f>
        <v>Risco Pequeno</v>
      </c>
      <c r="X40" s="221"/>
    </row>
    <row r="41" s="189" customFormat="true" ht="19.5" hidden="false" customHeight="true" outlineLevel="0" collapsed="false">
      <c r="A41" s="270"/>
      <c r="B41" s="271" t="str">
        <f aca="false">'Mapa de Riscos'!C41</f>
        <v>Evento 2</v>
      </c>
      <c r="C41" s="256"/>
      <c r="D41" s="257" t="n">
        <v>1</v>
      </c>
      <c r="E41" s="258" t="str">
        <f aca="false">IF(D41&gt;5,"Nota inválida",HLOOKUP(D41,$E$20:$I$21,2,0))</f>
        <v>Muito baixa</v>
      </c>
      <c r="F41" s="258" t="str">
        <f aca="false">IF(E41&gt;5,"Nota inválida",HLOOKUP(E41,#REF!,2,0))</f>
        <v>Nota inválida</v>
      </c>
      <c r="G41" s="258" t="str">
        <f aca="false">IF(F41&gt;5,"Nota inválida",HLOOKUP(F41,#REF!,2,0))</f>
        <v>Nota inválida</v>
      </c>
      <c r="H41" s="258" t="str">
        <f aca="false">IF(G41&gt;5,"Nota inválida",HLOOKUP(G41,#REF!,2,0))</f>
        <v>Nota inválida</v>
      </c>
      <c r="I41" s="258" t="str">
        <f aca="false">IF(H41&gt;5,"Nota inválida",HLOOKUP(H41,#REF!,2,0))</f>
        <v>Nota inválida</v>
      </c>
      <c r="J41" s="264" t="n">
        <f aca="false">IF(D41&gt;5,"-",IF(D41&lt;1,"-",D41))</f>
        <v>1</v>
      </c>
      <c r="K41" s="260"/>
      <c r="L41" s="261" t="n">
        <v>0</v>
      </c>
      <c r="M41" s="261" t="n">
        <v>0</v>
      </c>
      <c r="N41" s="261" t="n">
        <v>0</v>
      </c>
      <c r="O41" s="261" t="n">
        <v>0</v>
      </c>
      <c r="P41" s="261" t="n">
        <v>0</v>
      </c>
      <c r="Q41" s="262" t="n">
        <v>0</v>
      </c>
      <c r="R41" s="263" t="n">
        <f aca="false">IFERROR(((L41*$L$19)+(M41*$M$19)+(N41*$N$19)+(O41*$O$19)+(P41*$P$19)+(Q41*$Q$19))/((IF(L41=0,0,$L$19)+(IF(M41=0,0,$M$19))+(IF(N41=0,0,$N$19))+(IF(O41=0,0,$O$19))+(IF(P41=0,0,$P$19))+(IF(Q41=0,0,$Q$19)))),0)</f>
        <v>0</v>
      </c>
      <c r="S41" s="264" t="n">
        <f aca="false">ROUND(IFERROR(((L41*$L$19)+(M41*$M$19)+(N41*$N$19)+(O41*$O$19)+(P41*$P$19)+(Q41*$Q$19))/((IF(L41=0,0,$L$19)+(IF(M41=0,0,$M$19))+(IF(N41=0,0,$N$19))+(IF(O41=0,0,$O$19))+(IF(P41=0,0,$P$19))+(IF(Q41=0,0,$Q$19)))),0),0)</f>
        <v>0</v>
      </c>
      <c r="T41" s="265"/>
      <c r="U41" s="265"/>
      <c r="V41" s="266" t="n">
        <f aca="false">J41*S41</f>
        <v>0</v>
      </c>
      <c r="W41" s="267" t="str">
        <f aca="false">IF(V41&lt;4,"Risco Pequeno",IF(V41&lt;7,"Risco Moderado",IF(V41&lt;15,"Risco Alto","Risco Crítico")))</f>
        <v>Risco Pequeno</v>
      </c>
      <c r="X41" s="221"/>
    </row>
    <row r="42" s="189" customFormat="true" ht="19.5" hidden="false" customHeight="true" outlineLevel="0" collapsed="false">
      <c r="A42" s="270"/>
      <c r="B42" s="273" t="str">
        <f aca="false">'Mapa de Riscos'!C42</f>
        <v>Evento 3</v>
      </c>
      <c r="C42" s="256"/>
      <c r="D42" s="257" t="n">
        <v>1</v>
      </c>
      <c r="E42" s="258" t="str">
        <f aca="false">IF(D42&gt;5,"Nota inválida",HLOOKUP(D42,$E$20:$I$21,2,0))</f>
        <v>Muito baixa</v>
      </c>
      <c r="F42" s="258" t="str">
        <f aca="false">IF(E42&gt;5,"Nota inválida",HLOOKUP(E42,#REF!,2,0))</f>
        <v>Nota inválida</v>
      </c>
      <c r="G42" s="258" t="str">
        <f aca="false">IF(F42&gt;5,"Nota inválida",HLOOKUP(F42,#REF!,2,0))</f>
        <v>Nota inválida</v>
      </c>
      <c r="H42" s="258" t="str">
        <f aca="false">IF(G42&gt;5,"Nota inválida",HLOOKUP(G42,#REF!,2,0))</f>
        <v>Nota inválida</v>
      </c>
      <c r="I42" s="258" t="str">
        <f aca="false">IF(H42&gt;5,"Nota inválida",HLOOKUP(H42,#REF!,2,0))</f>
        <v>Nota inválida</v>
      </c>
      <c r="J42" s="274" t="n">
        <f aca="false">IF(D42&gt;5,"-",IF(D42&lt;1,"-",D42))</f>
        <v>1</v>
      </c>
      <c r="K42" s="260"/>
      <c r="L42" s="261" t="n">
        <v>0</v>
      </c>
      <c r="M42" s="261" t="n">
        <v>0</v>
      </c>
      <c r="N42" s="261" t="n">
        <v>0</v>
      </c>
      <c r="O42" s="261" t="n">
        <v>0</v>
      </c>
      <c r="P42" s="261" t="n">
        <v>0</v>
      </c>
      <c r="Q42" s="262" t="n">
        <v>0</v>
      </c>
      <c r="R42" s="263" t="n">
        <f aca="false">IFERROR(((L42*$L$19)+(M42*$M$19)+(N42*$N$19)+(O42*$O$19)+(P42*$P$19)+(Q42*$Q$19))/((IF(L42=0,0,$L$19)+(IF(M42=0,0,$M$19))+(IF(N42=0,0,$N$19))+(IF(O42=0,0,$O$19))+(IF(P42=0,0,$P$19))+(IF(Q42=0,0,$Q$19)))),0)</f>
        <v>0</v>
      </c>
      <c r="S42" s="264" t="n">
        <f aca="false">ROUND(IFERROR(((L42*$L$19)+(M42*$M$19)+(N42*$N$19)+(O42*$O$19)+(P42*$P$19)+(Q42*$Q$19))/((IF(L42=0,0,$L$19)+(IF(M42=0,0,$M$19))+(IF(N42=0,0,$N$19))+(IF(O42=0,0,$O$19))+(IF(P42=0,0,$P$19))+(IF(Q42=0,0,$Q$19)))),0),0)</f>
        <v>0</v>
      </c>
      <c r="T42" s="265"/>
      <c r="U42" s="265"/>
      <c r="V42" s="266" t="n">
        <f aca="false">J42*S42</f>
        <v>0</v>
      </c>
      <c r="W42" s="267" t="str">
        <f aca="false">IF(V42&lt;4,"Risco Pequeno",IF(V42&lt;7,"Risco Moderado",IF(V42&lt;15,"Risco Alto","Risco Crítico")))</f>
        <v>Risco Pequeno</v>
      </c>
      <c r="X42" s="221"/>
    </row>
    <row r="43" s="189" customFormat="true" ht="19.5" hidden="false" customHeight="true" outlineLevel="0" collapsed="false">
      <c r="A43" s="270" t="str">
        <f aca="false">INDEX('Mapa de Riscos'!B43:B$48,ROWS('Mapa de Riscos'!B43))</f>
        <v>Subprocesso/ Atividade 8</v>
      </c>
      <c r="B43" s="271" t="str">
        <f aca="false">'Mapa de Riscos'!C43</f>
        <v>Evento 1 teste</v>
      </c>
      <c r="C43" s="256"/>
      <c r="D43" s="257" t="n">
        <v>1</v>
      </c>
      <c r="E43" s="258" t="str">
        <f aca="false">IF(D43&gt;5,"Nota inválida",HLOOKUP(D43,$E$20:$I$21,2,0))</f>
        <v>Muito baixa</v>
      </c>
      <c r="F43" s="258" t="str">
        <f aca="false">IF(E43&gt;5,"Nota inválida",HLOOKUP(E43,#REF!,2,0))</f>
        <v>Nota inválida</v>
      </c>
      <c r="G43" s="258" t="str">
        <f aca="false">IF(F43&gt;5,"Nota inválida",HLOOKUP(F43,#REF!,2,0))</f>
        <v>Nota inválida</v>
      </c>
      <c r="H43" s="258" t="str">
        <f aca="false">IF(G43&gt;5,"Nota inválida",HLOOKUP(G43,#REF!,2,0))</f>
        <v>Nota inválida</v>
      </c>
      <c r="I43" s="258" t="str">
        <f aca="false">IF(H43&gt;5,"Nota inválida",HLOOKUP(H43,#REF!,2,0))</f>
        <v>Nota inválida</v>
      </c>
      <c r="J43" s="264" t="n">
        <f aca="false">IF(D43&gt;5,"-",IF(D43&lt;1,"-",D43))</f>
        <v>1</v>
      </c>
      <c r="K43" s="260"/>
      <c r="L43" s="261" t="n">
        <v>0</v>
      </c>
      <c r="M43" s="261" t="n">
        <v>0</v>
      </c>
      <c r="N43" s="261" t="n">
        <v>0</v>
      </c>
      <c r="O43" s="261" t="n">
        <v>0</v>
      </c>
      <c r="P43" s="261" t="n">
        <v>0</v>
      </c>
      <c r="Q43" s="262" t="n">
        <v>0</v>
      </c>
      <c r="R43" s="263" t="n">
        <f aca="false">IFERROR(((L43*$L$19)+(M43*$M$19)+(N43*$N$19)+(O43*$O$19)+(P43*$P$19)+(Q43*$Q$19))/((IF(L43=0,0,$L$19)+(IF(M43=0,0,$M$19))+(IF(N43=0,0,$N$19))+(IF(O43=0,0,$O$19))+(IF(P43=0,0,$P$19))+(IF(Q43=0,0,$Q$19)))),0)</f>
        <v>0</v>
      </c>
      <c r="S43" s="264" t="n">
        <f aca="false">ROUND(IFERROR(((L43*$L$19)+(M43*$M$19)+(N43*$N$19)+(O43*$O$19)+(P43*$P$19)+(Q43*$Q$19))/((IF(L43=0,0,$L$19)+(IF(M43=0,0,$M$19))+(IF(N43=0,0,$N$19))+(IF(O43=0,0,$O$19))+(IF(P43=0,0,$P$19))+(IF(Q43=0,0,$Q$19)))),0),0)</f>
        <v>0</v>
      </c>
      <c r="T43" s="265"/>
      <c r="U43" s="265"/>
      <c r="V43" s="266" t="n">
        <f aca="false">J43*S43</f>
        <v>0</v>
      </c>
      <c r="W43" s="267" t="str">
        <f aca="false">IF(V43&lt;4,"Risco Pequeno",IF(V43&lt;7,"Risco Moderado",IF(V43&lt;15,"Risco Alto","Risco Crítico")))</f>
        <v>Risco Pequeno</v>
      </c>
      <c r="X43" s="221"/>
    </row>
    <row r="44" s="189" customFormat="true" ht="19.5" hidden="false" customHeight="true" outlineLevel="0" collapsed="false">
      <c r="A44" s="270"/>
      <c r="B44" s="271" t="str">
        <f aca="false">'Mapa de Riscos'!C44</f>
        <v>Evento 2</v>
      </c>
      <c r="C44" s="256"/>
      <c r="D44" s="257" t="n">
        <v>1</v>
      </c>
      <c r="E44" s="258" t="str">
        <f aca="false">IF(D44&gt;5,"Nota inválida",HLOOKUP(D44,$E$20:$I$21,2,0))</f>
        <v>Muito baixa</v>
      </c>
      <c r="F44" s="258" t="str">
        <f aca="false">IF(E44&gt;5,"Nota inválida",HLOOKUP(E44,#REF!,2,0))</f>
        <v>Nota inválida</v>
      </c>
      <c r="G44" s="258" t="str">
        <f aca="false">IF(F44&gt;5,"Nota inválida",HLOOKUP(F44,#REF!,2,0))</f>
        <v>Nota inválida</v>
      </c>
      <c r="H44" s="258" t="str">
        <f aca="false">IF(G44&gt;5,"Nota inválida",HLOOKUP(G44,#REF!,2,0))</f>
        <v>Nota inválida</v>
      </c>
      <c r="I44" s="258" t="str">
        <f aca="false">IF(H44&gt;5,"Nota inválida",HLOOKUP(H44,#REF!,2,0))</f>
        <v>Nota inválida</v>
      </c>
      <c r="J44" s="264" t="n">
        <f aca="false">IF(D44&gt;5,"-",IF(D44&lt;1,"-",D44))</f>
        <v>1</v>
      </c>
      <c r="K44" s="260"/>
      <c r="L44" s="261" t="n">
        <v>0</v>
      </c>
      <c r="M44" s="261" t="n">
        <v>0</v>
      </c>
      <c r="N44" s="261" t="n">
        <v>0</v>
      </c>
      <c r="O44" s="261" t="n">
        <v>0</v>
      </c>
      <c r="P44" s="261" t="n">
        <v>0</v>
      </c>
      <c r="Q44" s="262" t="n">
        <v>0</v>
      </c>
      <c r="R44" s="263" t="n">
        <f aca="false">IFERROR(((L44*$L$19)+(M44*$M$19)+(N44*$N$19)+(O44*$O$19)+(P44*$P$19)+(Q44*$Q$19))/((IF(L44=0,0,$L$19)+(IF(M44=0,0,$M$19))+(IF(N44=0,0,$N$19))+(IF(O44=0,0,$O$19))+(IF(P44=0,0,$P$19))+(IF(Q44=0,0,$Q$19)))),0)</f>
        <v>0</v>
      </c>
      <c r="S44" s="264" t="n">
        <f aca="false">ROUND(IFERROR(((L44*$L$19)+(M44*$M$19)+(N44*$N$19)+(O44*$O$19)+(P44*$P$19)+(Q44*$Q$19))/((IF(L44=0,0,$L$19)+(IF(M44=0,0,$M$19))+(IF(N44=0,0,$N$19))+(IF(O44=0,0,$O$19))+(IF(P44=0,0,$P$19))+(IF(Q44=0,0,$Q$19)))),0),0)</f>
        <v>0</v>
      </c>
      <c r="T44" s="265"/>
      <c r="U44" s="265"/>
      <c r="V44" s="266" t="n">
        <f aca="false">J44*S44</f>
        <v>0</v>
      </c>
      <c r="W44" s="267" t="str">
        <f aca="false">IF(V44&lt;4,"Risco Pequeno",IF(V44&lt;7,"Risco Moderado",IF(V44&lt;15,"Risco Alto","Risco Crítico")))</f>
        <v>Risco Pequeno</v>
      </c>
      <c r="X44" s="221"/>
    </row>
    <row r="45" s="189" customFormat="true" ht="19.5" hidden="false" customHeight="true" outlineLevel="0" collapsed="false">
      <c r="A45" s="270"/>
      <c r="B45" s="273" t="str">
        <f aca="false">'Mapa de Riscos'!C45</f>
        <v>Evento 3</v>
      </c>
      <c r="C45" s="256"/>
      <c r="D45" s="257" t="n">
        <v>1</v>
      </c>
      <c r="E45" s="258" t="str">
        <f aca="false">IF(D45&gt;5,"Nota inválida",HLOOKUP(D45,$E$20:$I$21,2,0))</f>
        <v>Muito baixa</v>
      </c>
      <c r="F45" s="258" t="str">
        <f aca="false">IF(E45&gt;5,"Nota inválida",HLOOKUP(E45,#REF!,2,0))</f>
        <v>Nota inválida</v>
      </c>
      <c r="G45" s="258" t="str">
        <f aca="false">IF(F45&gt;5,"Nota inválida",HLOOKUP(F45,#REF!,2,0))</f>
        <v>Nota inválida</v>
      </c>
      <c r="H45" s="258" t="str">
        <f aca="false">IF(G45&gt;5,"Nota inválida",HLOOKUP(G45,#REF!,2,0))</f>
        <v>Nota inválida</v>
      </c>
      <c r="I45" s="258" t="str">
        <f aca="false">IF(H45&gt;5,"Nota inválida",HLOOKUP(H45,#REF!,2,0))</f>
        <v>Nota inválida</v>
      </c>
      <c r="J45" s="264" t="n">
        <f aca="false">IF(D45&gt;5,"-",IF(D45&lt;1,"-",D45))</f>
        <v>1</v>
      </c>
      <c r="K45" s="260"/>
      <c r="L45" s="261" t="n">
        <v>0</v>
      </c>
      <c r="M45" s="261" t="n">
        <v>0</v>
      </c>
      <c r="N45" s="261" t="n">
        <v>0</v>
      </c>
      <c r="O45" s="261" t="n">
        <v>0</v>
      </c>
      <c r="P45" s="261" t="n">
        <v>0</v>
      </c>
      <c r="Q45" s="262" t="n">
        <v>0</v>
      </c>
      <c r="R45" s="263" t="n">
        <f aca="false">IFERROR(((L45*$L$19)+(M45*$M$19)+(N45*$N$19)+(O45*$O$19)+(P45*$P$19)+(Q45*$Q$19))/((IF(L45=0,0,$L$19)+(IF(M45=0,0,$M$19))+(IF(N45=0,0,$N$19))+(IF(O45=0,0,$O$19))+(IF(P45=0,0,$P$19))+(IF(Q45=0,0,$Q$19)))),0)</f>
        <v>0</v>
      </c>
      <c r="S45" s="264" t="n">
        <f aca="false">ROUND(IFERROR(((L45*$L$19)+(M45*$M$19)+(N45*$N$19)+(O45*$O$19)+(P45*$P$19)+(Q45*$Q$19))/((IF(L45=0,0,$L$19)+(IF(M45=0,0,$M$19))+(IF(N45=0,0,$N$19))+(IF(O45=0,0,$O$19))+(IF(P45=0,0,$P$19))+(IF(Q45=0,0,$Q$19)))),0),0)</f>
        <v>0</v>
      </c>
      <c r="T45" s="265"/>
      <c r="U45" s="265"/>
      <c r="V45" s="266" t="n">
        <f aca="false">J45*S45</f>
        <v>0</v>
      </c>
      <c r="W45" s="267" t="str">
        <f aca="false">IF(V45&lt;4,"Risco Pequeno",IF(V45&lt;7,"Risco Moderado",IF(V45&lt;15,"Risco Alto","Risco Crítico")))</f>
        <v>Risco Pequeno</v>
      </c>
      <c r="X45" s="221"/>
    </row>
    <row r="46" s="189" customFormat="true" ht="19.5" hidden="false" customHeight="true" outlineLevel="0" collapsed="false">
      <c r="A46" s="278" t="str">
        <f aca="false">INDEX('Mapa de Riscos'!B46:B$48,ROWS('Mapa de Riscos'!B46))</f>
        <v>Subprocesso/ Atividade 9</v>
      </c>
      <c r="B46" s="271" t="str">
        <f aca="false">'Mapa de Riscos'!C46</f>
        <v>Evento 1</v>
      </c>
      <c r="C46" s="256"/>
      <c r="D46" s="257" t="n">
        <v>1</v>
      </c>
      <c r="E46" s="258" t="str">
        <f aca="false">IF(D46&gt;5,"Nota inválida",HLOOKUP(D46,$E$20:$I$21,2,0))</f>
        <v>Muito baixa</v>
      </c>
      <c r="F46" s="258" t="str">
        <f aca="false">IF(E46&gt;5,"Nota inválida",HLOOKUP(E46,#REF!,2,0))</f>
        <v>Nota inválida</v>
      </c>
      <c r="G46" s="258" t="str">
        <f aca="false">IF(F46&gt;5,"Nota inválida",HLOOKUP(F46,#REF!,2,0))</f>
        <v>Nota inválida</v>
      </c>
      <c r="H46" s="258" t="str">
        <f aca="false">IF(G46&gt;5,"Nota inválida",HLOOKUP(G46,#REF!,2,0))</f>
        <v>Nota inválida</v>
      </c>
      <c r="I46" s="258" t="str">
        <f aca="false">IF(H46&gt;5,"Nota inválida",HLOOKUP(H46,#REF!,2,0))</f>
        <v>Nota inválida</v>
      </c>
      <c r="J46" s="264" t="n">
        <f aca="false">IF(D46&gt;5,"-",IF(D46&lt;1,"-",D46))</f>
        <v>1</v>
      </c>
      <c r="K46" s="260"/>
      <c r="L46" s="261" t="n">
        <v>0</v>
      </c>
      <c r="M46" s="261" t="n">
        <v>0</v>
      </c>
      <c r="N46" s="261" t="n">
        <v>0</v>
      </c>
      <c r="O46" s="261" t="n">
        <v>0</v>
      </c>
      <c r="P46" s="261" t="n">
        <v>0</v>
      </c>
      <c r="Q46" s="262" t="n">
        <v>0</v>
      </c>
      <c r="R46" s="263" t="n">
        <f aca="false">IFERROR(((L46*$L$19)+(M46*$M$19)+(N46*$N$19)+(O46*$O$19)+(P46*$P$19)+(Q46*$Q$19))/((IF(L46=0,0,$L$19)+(IF(M46=0,0,$M$19))+(IF(N46=0,0,$N$19))+(IF(O46=0,0,$O$19))+(IF(P46=0,0,$P$19))+(IF(Q46=0,0,$Q$19)))),0)</f>
        <v>0</v>
      </c>
      <c r="S46" s="264" t="n">
        <f aca="false">ROUND(IFERROR(((L46*$L$19)+(M46*$M$19)+(N46*$N$19)+(O46*$O$19)+(P46*$P$19)+(Q46*$Q$19))/((IF(L46=0,0,$L$19)+(IF(M46=0,0,$M$19))+(IF(N46=0,0,$N$19))+(IF(O46=0,0,$O$19))+(IF(P46=0,0,$P$19))+(IF(Q46=0,0,$Q$19)))),0),0)</f>
        <v>0</v>
      </c>
      <c r="T46" s="265"/>
      <c r="U46" s="265"/>
      <c r="V46" s="266" t="n">
        <f aca="false">J46*S46</f>
        <v>0</v>
      </c>
      <c r="W46" s="267" t="str">
        <f aca="false">IF(V46&lt;4,"Risco Pequeno",IF(V46&lt;7,"Risco Moderado",IF(V46&lt;15,"Risco Alto","Risco Crítico")))</f>
        <v>Risco Pequeno</v>
      </c>
      <c r="X46" s="221"/>
    </row>
    <row r="47" s="189" customFormat="true" ht="19.5" hidden="false" customHeight="true" outlineLevel="0" collapsed="false">
      <c r="A47" s="278"/>
      <c r="B47" s="271" t="str">
        <f aca="false">'Mapa de Riscos'!C47</f>
        <v>Evento 2</v>
      </c>
      <c r="C47" s="256"/>
      <c r="D47" s="257" t="n">
        <v>1</v>
      </c>
      <c r="E47" s="258" t="str">
        <f aca="false">IF(D47&gt;5,"Nota inválida",HLOOKUP(D47,$E$20:$I$21,2,0))</f>
        <v>Muito baixa</v>
      </c>
      <c r="F47" s="258" t="str">
        <f aca="false">IF(E47&gt;5,"Nota inválida",HLOOKUP(E47,#REF!,2,0))</f>
        <v>Nota inválida</v>
      </c>
      <c r="G47" s="258" t="str">
        <f aca="false">IF(F47&gt;5,"Nota inválida",HLOOKUP(F47,#REF!,2,0))</f>
        <v>Nota inválida</v>
      </c>
      <c r="H47" s="258" t="str">
        <f aca="false">IF(G47&gt;5,"Nota inválida",HLOOKUP(G47,#REF!,2,0))</f>
        <v>Nota inválida</v>
      </c>
      <c r="I47" s="258" t="str">
        <f aca="false">IF(H47&gt;5,"Nota inválida",HLOOKUP(H47,#REF!,2,0))</f>
        <v>Nota inválida</v>
      </c>
      <c r="J47" s="264" t="n">
        <f aca="false">IF(D47&gt;5,"-",IF(D47&lt;1,"-",D47))</f>
        <v>1</v>
      </c>
      <c r="K47" s="260"/>
      <c r="L47" s="261" t="n">
        <v>0</v>
      </c>
      <c r="M47" s="261" t="n">
        <v>0</v>
      </c>
      <c r="N47" s="261" t="n">
        <v>0</v>
      </c>
      <c r="O47" s="261" t="n">
        <v>0</v>
      </c>
      <c r="P47" s="261" t="n">
        <v>0</v>
      </c>
      <c r="Q47" s="262" t="n">
        <v>0</v>
      </c>
      <c r="R47" s="263" t="n">
        <f aca="false">IFERROR(((L47*$L$19)+(M47*$M$19)+(N47*$N$19)+(O47*$O$19)+(P47*$P$19)+(Q47*$Q$19))/((IF(L47=0,0,$L$19)+(IF(M47=0,0,$M$19))+(IF(N47=0,0,$N$19))+(IF(O47=0,0,$O$19))+(IF(P47=0,0,$P$19))+(IF(Q47=0,0,$Q$19)))),0)</f>
        <v>0</v>
      </c>
      <c r="S47" s="264" t="n">
        <f aca="false">ROUND(IFERROR(((L47*$L$19)+(M47*$M$19)+(N47*$N$19)+(O47*$O$19)+(P47*$P$19)+(Q47*$Q$19))/((IF(L47=0,0,$L$19)+(IF(M47=0,0,$M$19))+(IF(N47=0,0,$N$19))+(IF(O47=0,0,$O$19))+(IF(P47=0,0,$P$19))+(IF(Q47=0,0,$Q$19)))),0),0)</f>
        <v>0</v>
      </c>
      <c r="T47" s="265"/>
      <c r="U47" s="265"/>
      <c r="V47" s="266" t="n">
        <f aca="false">J47*S47</f>
        <v>0</v>
      </c>
      <c r="W47" s="267" t="str">
        <f aca="false">IF(V47&lt;4,"Risco Pequeno",IF(V47&lt;7,"Risco Moderado",IF(V47&lt;15,"Risco Alto","Risco Crítico")))</f>
        <v>Risco Pequeno</v>
      </c>
      <c r="X47" s="221"/>
    </row>
    <row r="48" s="189" customFormat="true" ht="19.5" hidden="false" customHeight="true" outlineLevel="0" collapsed="false">
      <c r="A48" s="278"/>
      <c r="B48" s="273" t="str">
        <f aca="false">'Mapa de Riscos'!C48</f>
        <v>Evento 3</v>
      </c>
      <c r="C48" s="256"/>
      <c r="D48" s="257" t="n">
        <v>1</v>
      </c>
      <c r="E48" s="258" t="str">
        <f aca="false">IF(D48&gt;5,"Nota inválida",HLOOKUP(D48,$E$20:$I$21,2,0))</f>
        <v>Muito baixa</v>
      </c>
      <c r="F48" s="258" t="str">
        <f aca="false">IF(E48&gt;5,"Nota inválida",HLOOKUP(E48,#REF!,2,0))</f>
        <v>Nota inválida</v>
      </c>
      <c r="G48" s="258" t="str">
        <f aca="false">IF(F48&gt;5,"Nota inválida",HLOOKUP(F48,#REF!,2,0))</f>
        <v>Nota inválida</v>
      </c>
      <c r="H48" s="258" t="str">
        <f aca="false">IF(G48&gt;5,"Nota inválida",HLOOKUP(G48,#REF!,2,0))</f>
        <v>Nota inválida</v>
      </c>
      <c r="I48" s="258" t="str">
        <f aca="false">IF(H48&gt;5,"Nota inválida",HLOOKUP(H48,#REF!,2,0))</f>
        <v>Nota inválida</v>
      </c>
      <c r="J48" s="274" t="n">
        <f aca="false">IF(D48&gt;5,"-",IF(D48&lt;1,"-",D48))</f>
        <v>1</v>
      </c>
      <c r="K48" s="260"/>
      <c r="L48" s="261" t="n">
        <v>0</v>
      </c>
      <c r="M48" s="261" t="n">
        <v>0</v>
      </c>
      <c r="N48" s="261" t="n">
        <v>0</v>
      </c>
      <c r="O48" s="261" t="n">
        <v>0</v>
      </c>
      <c r="P48" s="261" t="n">
        <v>0</v>
      </c>
      <c r="Q48" s="262" t="n">
        <v>0</v>
      </c>
      <c r="R48" s="263" t="n">
        <f aca="false">IFERROR(((L48*$L$19)+(M48*$M$19)+(N48*$N$19)+(O48*$O$19)+(P48*$P$19)+(Q48*$Q$19))/((IF(L48=0,0,$L$19)+(IF(M48=0,0,$M$19))+(IF(N48=0,0,$N$19))+(IF(O48=0,0,$O$19))+(IF(P48=0,0,$P$19))+(IF(Q48=0,0,$Q$19)))),0)</f>
        <v>0</v>
      </c>
      <c r="S48" s="264" t="n">
        <f aca="false">ROUND(IFERROR(((L48*$L$19)+(M48*$M$19)+(N48*$N$19)+(O48*$O$19)+(P48*$P$19)+(Q48*$Q$19))/((IF(L48=0,0,$L$19)+(IF(M48=0,0,$M$19))+(IF(N48=0,0,$N$19))+(IF(O48=0,0,$O$19))+(IF(P48=0,0,$P$19))+(IF(Q48=0,0,$Q$19)))),0),0)</f>
        <v>0</v>
      </c>
      <c r="T48" s="265"/>
      <c r="U48" s="265"/>
      <c r="V48" s="266" t="n">
        <f aca="false">J48*S48</f>
        <v>0</v>
      </c>
      <c r="W48" s="267" t="str">
        <f aca="false">IF(V48&lt;4,"Risco Pequeno",IF(V48&lt;7,"Risco Moderado",IF(V48&lt;15,"Risco Alto","Risco Crítico")))</f>
        <v>Risco Pequeno</v>
      </c>
      <c r="X48" s="221"/>
    </row>
    <row r="49" s="189" customFormat="true" ht="19.5" hidden="false" customHeight="true" outlineLevel="0" collapsed="false">
      <c r="A49" s="278" t="str">
        <f aca="false">INDEX('Mapa de Riscos'!B$49:B51,ROWS('Mapa de Riscos'!B49))</f>
        <v>Subprocesso/ Atividade 10</v>
      </c>
      <c r="B49" s="273" t="str">
        <f aca="false">'Mapa de Riscos'!C49</f>
        <v>Evento 1</v>
      </c>
      <c r="C49" s="256"/>
      <c r="D49" s="257" t="n">
        <v>1</v>
      </c>
      <c r="E49" s="258" t="str">
        <f aca="false">IF(D49&gt;5,"Nota inválida",HLOOKUP(D49,$E$20:$I$21,2,0))</f>
        <v>Muito baixa</v>
      </c>
      <c r="F49" s="258" t="str">
        <f aca="false">IF(E49&gt;5,"Nota inválida",HLOOKUP(E49,#REF!,2,0))</f>
        <v>Nota inválida</v>
      </c>
      <c r="G49" s="258" t="str">
        <f aca="false">IF(F49&gt;5,"Nota inválida",HLOOKUP(F49,#REF!,2,0))</f>
        <v>Nota inválida</v>
      </c>
      <c r="H49" s="258" t="str">
        <f aca="false">IF(G49&gt;5,"Nota inválida",HLOOKUP(G49,#REF!,2,0))</f>
        <v>Nota inválida</v>
      </c>
      <c r="I49" s="258" t="str">
        <f aca="false">IF(H49&gt;5,"Nota inválida",HLOOKUP(H49,#REF!,2,0))</f>
        <v>Nota inválida</v>
      </c>
      <c r="J49" s="279" t="n">
        <f aca="false">IF(D49&gt;5,"-",IF(D49&lt;1,"-",D49))</f>
        <v>1</v>
      </c>
      <c r="K49" s="260"/>
      <c r="L49" s="261" t="n">
        <v>0</v>
      </c>
      <c r="M49" s="261" t="n">
        <v>0</v>
      </c>
      <c r="N49" s="261" t="n">
        <v>0</v>
      </c>
      <c r="O49" s="261" t="n">
        <v>0</v>
      </c>
      <c r="P49" s="261" t="n">
        <v>0</v>
      </c>
      <c r="Q49" s="262" t="n">
        <v>0</v>
      </c>
      <c r="R49" s="263" t="n">
        <f aca="false">IFERROR(((L49*$L$19)+(M49*$M$19)+(N49*$N$19)+(O49*$O$19)+(P49*$P$19)+(Q49*$Q$19))/((IF(L49=0,0,$L$19)+(IF(M49=0,0,$M$19))+(IF(N49=0,0,$N$19))+(IF(O49=0,0,$O$19))+(IF(P49=0,0,$P$19))+(IF(Q49=0,0,$Q$19)))),0)</f>
        <v>0</v>
      </c>
      <c r="S49" s="264" t="n">
        <f aca="false">ROUND(IFERROR(((L49*$L$19)+(M49*$M$19)+(N49*$N$19)+(O49*$O$19)+(P49*$P$19)+(Q49*$Q$19))/((IF(L49=0,0,$L$19)+(IF(M49=0,0,$M$19))+(IF(N49=0,0,$N$19))+(IF(O49=0,0,$O$19))+(IF(P49=0,0,$P$19))+(IF(Q49=0,0,$Q$19)))),0),0)</f>
        <v>0</v>
      </c>
      <c r="T49" s="265"/>
      <c r="U49" s="265"/>
      <c r="V49" s="266" t="n">
        <f aca="false">J49*S49</f>
        <v>0</v>
      </c>
      <c r="W49" s="267" t="str">
        <f aca="false">IF(V49&lt;4,"Risco Pequeno",IF(V49&lt;7,"Risco Moderado",IF(V49&lt;15,"Risco Alto","Risco Crítico")))</f>
        <v>Risco Pequeno</v>
      </c>
      <c r="X49" s="221"/>
    </row>
    <row r="50" s="189" customFormat="true" ht="19.5" hidden="false" customHeight="true" outlineLevel="0" collapsed="false">
      <c r="A50" s="278"/>
      <c r="B50" s="273" t="str">
        <f aca="false">'Mapa de Riscos'!C50</f>
        <v>Evento 2</v>
      </c>
      <c r="C50" s="256"/>
      <c r="D50" s="257" t="n">
        <v>1</v>
      </c>
      <c r="E50" s="258" t="str">
        <f aca="false">IF(D50&gt;5,"Nota inválida",HLOOKUP(D50,$E$20:$I$21,2,0))</f>
        <v>Muito baixa</v>
      </c>
      <c r="F50" s="258" t="str">
        <f aca="false">IF(E50&gt;5,"Nota inválida",HLOOKUP(E50,#REF!,2,0))</f>
        <v>Nota inválida</v>
      </c>
      <c r="G50" s="258" t="str">
        <f aca="false">IF(F50&gt;5,"Nota inválida",HLOOKUP(F50,#REF!,2,0))</f>
        <v>Nota inválida</v>
      </c>
      <c r="H50" s="258" t="str">
        <f aca="false">IF(G50&gt;5,"Nota inválida",HLOOKUP(G50,#REF!,2,0))</f>
        <v>Nota inválida</v>
      </c>
      <c r="I50" s="258" t="str">
        <f aca="false">IF(H50&gt;5,"Nota inválida",HLOOKUP(H50,#REF!,2,0))</f>
        <v>Nota inválida</v>
      </c>
      <c r="J50" s="264" t="n">
        <f aca="false">IF(D50&gt;5,"-",IF(D50&lt;1,"-",D50))</f>
        <v>1</v>
      </c>
      <c r="K50" s="260"/>
      <c r="L50" s="261" t="n">
        <v>0</v>
      </c>
      <c r="M50" s="261" t="n">
        <v>0</v>
      </c>
      <c r="N50" s="261" t="n">
        <v>0</v>
      </c>
      <c r="O50" s="261" t="n">
        <v>0</v>
      </c>
      <c r="P50" s="261" t="n">
        <v>0</v>
      </c>
      <c r="Q50" s="262" t="n">
        <v>0</v>
      </c>
      <c r="R50" s="263" t="n">
        <f aca="false">IFERROR(((L50*$L$19)+(M50*$M$19)+(N50*$N$19)+(O50*$O$19)+(P50*$P$19)+(Q50*$Q$19))/((IF(L50=0,0,$L$19)+(IF(M50=0,0,$M$19))+(IF(N50=0,0,$N$19))+(IF(O50=0,0,$O$19))+(IF(P50=0,0,$P$19))+(IF(Q50=0,0,$Q$19)))),0)</f>
        <v>0</v>
      </c>
      <c r="S50" s="264" t="n">
        <f aca="false">ROUND(IFERROR(((L50*$L$19)+(M50*$M$19)+(N50*$N$19)+(O50*$O$19)+(P50*$P$19)+(Q50*$Q$19))/((IF(L50=0,0,$L$19)+(IF(M50=0,0,$M$19))+(IF(N50=0,0,$N$19))+(IF(O50=0,0,$O$19))+(IF(P50=0,0,$P$19))+(IF(Q50=0,0,$Q$19)))),0),0)</f>
        <v>0</v>
      </c>
      <c r="T50" s="265"/>
      <c r="U50" s="265"/>
      <c r="V50" s="266" t="n">
        <f aca="false">J50*S50</f>
        <v>0</v>
      </c>
      <c r="W50" s="267" t="str">
        <f aca="false">IF(V50&lt;4,"Risco Pequeno",IF(V50&lt;7,"Risco Moderado",IF(V50&lt;15,"Risco Alto","Risco Crítico")))</f>
        <v>Risco Pequeno</v>
      </c>
      <c r="X50" s="221"/>
    </row>
    <row r="51" s="189" customFormat="true" ht="19.5" hidden="false" customHeight="true" outlineLevel="0" collapsed="false">
      <c r="A51" s="278"/>
      <c r="B51" s="273" t="str">
        <f aca="false">'Mapa de Riscos'!C51</f>
        <v>Evento 3</v>
      </c>
      <c r="C51" s="256"/>
      <c r="D51" s="257" t="n">
        <v>1</v>
      </c>
      <c r="E51" s="258" t="str">
        <f aca="false">IF(D51&gt;5,"Nota inválida",HLOOKUP(D51,$E$20:$I$21,2,0))</f>
        <v>Muito baixa</v>
      </c>
      <c r="F51" s="258" t="str">
        <f aca="false">IF(E51&gt;5,"Nota inválida",HLOOKUP(E51,#REF!,2,0))</f>
        <v>Nota inválida</v>
      </c>
      <c r="G51" s="258" t="str">
        <f aca="false">IF(F51&gt;5,"Nota inválida",HLOOKUP(F51,#REF!,2,0))</f>
        <v>Nota inválida</v>
      </c>
      <c r="H51" s="258" t="str">
        <f aca="false">IF(G51&gt;5,"Nota inválida",HLOOKUP(G51,#REF!,2,0))</f>
        <v>Nota inválida</v>
      </c>
      <c r="I51" s="258" t="str">
        <f aca="false">IF(H51&gt;5,"Nota inválida",HLOOKUP(H51,#REF!,2,0))</f>
        <v>Nota inválida</v>
      </c>
      <c r="J51" s="264" t="n">
        <f aca="false">IF(D51&gt;5,"-",IF(D51&lt;1,"-",D51))</f>
        <v>1</v>
      </c>
      <c r="K51" s="260"/>
      <c r="L51" s="261" t="n">
        <v>0</v>
      </c>
      <c r="M51" s="261" t="n">
        <v>0</v>
      </c>
      <c r="N51" s="261" t="n">
        <v>0</v>
      </c>
      <c r="O51" s="261" t="n">
        <v>0</v>
      </c>
      <c r="P51" s="261" t="n">
        <v>0</v>
      </c>
      <c r="Q51" s="262" t="n">
        <v>0</v>
      </c>
      <c r="R51" s="263" t="n">
        <f aca="false">IFERROR(((L51*$L$19)+(M51*$M$19)+(N51*$N$19)+(O51*$O$19)+(P51*$P$19)+(Q51*$Q$19))/((IF(L51=0,0,$L$19)+(IF(M51=0,0,$M$19))+(IF(N51=0,0,$N$19))+(IF(O51=0,0,$O$19))+(IF(P51=0,0,$P$19))+(IF(Q51=0,0,$Q$19)))),0)</f>
        <v>0</v>
      </c>
      <c r="S51" s="264" t="n">
        <f aca="false">ROUND(IFERROR(((L51*$L$19)+(M51*$M$19)+(N51*$N$19)+(O51*$O$19)+(P51*$P$19)+(Q51*$Q$19))/((IF(L51=0,0,$L$19)+(IF(M51=0,0,$M$19))+(IF(N51=0,0,$N$19))+(IF(O51=0,0,$O$19))+(IF(P51=0,0,$P$19))+(IF(Q51=0,0,$Q$19)))),0),0)</f>
        <v>0</v>
      </c>
      <c r="T51" s="265"/>
      <c r="U51" s="265"/>
      <c r="V51" s="266" t="n">
        <f aca="false">J51*S51</f>
        <v>0</v>
      </c>
      <c r="W51" s="267" t="str">
        <f aca="false">IF(V51&lt;4,"Risco Pequeno",IF(V51&lt;7,"Risco Moderado",IF(V51&lt;15,"Risco Alto","Risco Crítico")))</f>
        <v>Risco Pequeno</v>
      </c>
      <c r="X51" s="221"/>
    </row>
    <row r="52" s="189" customFormat="true" ht="19.5" hidden="false" customHeight="true" outlineLevel="0" collapsed="false">
      <c r="A52" s="278" t="str">
        <f aca="false">INDEX('Mapa de Riscos'!B$52:B54,ROWS('Mapa de Riscos'!B52))</f>
        <v>Subprocesso/ Atividade 11</v>
      </c>
      <c r="B52" s="273" t="str">
        <f aca="false">'Mapa de Riscos'!C52</f>
        <v>Evento 1</v>
      </c>
      <c r="C52" s="256"/>
      <c r="D52" s="257" t="n">
        <v>1</v>
      </c>
      <c r="E52" s="258" t="str">
        <f aca="false">IF(D52&gt;5,"Nota inválida",HLOOKUP(D52,$E$20:$I$21,2,0))</f>
        <v>Muito baixa</v>
      </c>
      <c r="F52" s="258" t="str">
        <f aca="false">IF(E52&gt;5,"Nota inválida",HLOOKUP(E52,#REF!,2,0))</f>
        <v>Nota inválida</v>
      </c>
      <c r="G52" s="258" t="str">
        <f aca="false">IF(F52&gt;5,"Nota inválida",HLOOKUP(F52,#REF!,2,0))</f>
        <v>Nota inválida</v>
      </c>
      <c r="H52" s="258" t="str">
        <f aca="false">IF(G52&gt;5,"Nota inválida",HLOOKUP(G52,#REF!,2,0))</f>
        <v>Nota inválida</v>
      </c>
      <c r="I52" s="258" t="str">
        <f aca="false">IF(H52&gt;5,"Nota inválida",HLOOKUP(H52,#REF!,2,0))</f>
        <v>Nota inválida</v>
      </c>
      <c r="J52" s="276" t="n">
        <f aca="false">IF(D52&gt;5,"-",IF(D52&lt;1,"-",D52))</f>
        <v>1</v>
      </c>
      <c r="K52" s="260"/>
      <c r="L52" s="261" t="n">
        <v>0</v>
      </c>
      <c r="M52" s="261" t="n">
        <v>0</v>
      </c>
      <c r="N52" s="261" t="n">
        <v>0</v>
      </c>
      <c r="O52" s="261" t="n">
        <v>0</v>
      </c>
      <c r="P52" s="261" t="n">
        <v>0</v>
      </c>
      <c r="Q52" s="262" t="n">
        <v>0</v>
      </c>
      <c r="R52" s="263" t="n">
        <f aca="false">IFERROR(((L52*$L$19)+(M52*$M$19)+(N52*$N$19)+(O52*$O$19)+(P52*$P$19)+(Q52*$Q$19))/((IF(L52=0,0,$L$19)+(IF(M52=0,0,$M$19))+(IF(N52=0,0,$N$19))+(IF(O52=0,0,$O$19))+(IF(P52=0,0,$P$19))+(IF(Q52=0,0,$Q$19)))),0)</f>
        <v>0</v>
      </c>
      <c r="S52" s="264" t="n">
        <f aca="false">ROUND(IFERROR(((L52*$L$19)+(M52*$M$19)+(N52*$N$19)+(O52*$O$19)+(P52*$P$19)+(Q52*$Q$19))/((IF(L52=0,0,$L$19)+(IF(M52=0,0,$M$19))+(IF(N52=0,0,$N$19))+(IF(O52=0,0,$O$19))+(IF(P52=0,0,$P$19))+(IF(Q52=0,0,$Q$19)))),0),0)</f>
        <v>0</v>
      </c>
      <c r="T52" s="265"/>
      <c r="U52" s="265"/>
      <c r="V52" s="266" t="n">
        <f aca="false">J52*S52</f>
        <v>0</v>
      </c>
      <c r="W52" s="267" t="str">
        <f aca="false">IF(V52&lt;4,"Risco Pequeno",IF(V52&lt;7,"Risco Moderado",IF(V52&lt;15,"Risco Alto","Risco Crítico")))</f>
        <v>Risco Pequeno</v>
      </c>
      <c r="X52" s="221"/>
    </row>
    <row r="53" s="189" customFormat="true" ht="19.5" hidden="false" customHeight="true" outlineLevel="0" collapsed="false">
      <c r="A53" s="278"/>
      <c r="B53" s="273" t="str">
        <f aca="false">'Mapa de Riscos'!C53</f>
        <v>Evento 2</v>
      </c>
      <c r="C53" s="256"/>
      <c r="D53" s="257" t="n">
        <v>1</v>
      </c>
      <c r="E53" s="258" t="str">
        <f aca="false">IF(D53&gt;5,"Nota inválida",HLOOKUP(D53,$E$20:$I$21,2,0))</f>
        <v>Muito baixa</v>
      </c>
      <c r="F53" s="258" t="str">
        <f aca="false">IF(E53&gt;5,"Nota inválida",HLOOKUP(E53,#REF!,2,0))</f>
        <v>Nota inválida</v>
      </c>
      <c r="G53" s="258" t="str">
        <f aca="false">IF(F53&gt;5,"Nota inválida",HLOOKUP(F53,#REF!,2,0))</f>
        <v>Nota inválida</v>
      </c>
      <c r="H53" s="258" t="str">
        <f aca="false">IF(G53&gt;5,"Nota inválida",HLOOKUP(G53,#REF!,2,0))</f>
        <v>Nota inválida</v>
      </c>
      <c r="I53" s="258" t="str">
        <f aca="false">IF(H53&gt;5,"Nota inválida",HLOOKUP(H53,#REF!,2,0))</f>
        <v>Nota inválida</v>
      </c>
      <c r="J53" s="264" t="n">
        <f aca="false">IF(D53&gt;5,"-",IF(D53&lt;1,"-",D53))</f>
        <v>1</v>
      </c>
      <c r="K53" s="260"/>
      <c r="L53" s="261" t="n">
        <v>0</v>
      </c>
      <c r="M53" s="261" t="n">
        <v>0</v>
      </c>
      <c r="N53" s="261" t="n">
        <v>0</v>
      </c>
      <c r="O53" s="261" t="n">
        <v>0</v>
      </c>
      <c r="P53" s="261" t="n">
        <v>0</v>
      </c>
      <c r="Q53" s="262" t="n">
        <v>0</v>
      </c>
      <c r="R53" s="263" t="n">
        <f aca="false">IFERROR(((L53*$L$19)+(M53*$M$19)+(N53*$N$19)+(O53*$O$19)+(P53*$P$19)+(Q53*$Q$19))/((IF(L53=0,0,$L$19)+(IF(M53=0,0,$M$19))+(IF(N53=0,0,$N$19))+(IF(O53=0,0,$O$19))+(IF(P53=0,0,$P$19))+(IF(Q53=0,0,$Q$19)))),0)</f>
        <v>0</v>
      </c>
      <c r="S53" s="264" t="n">
        <f aca="false">ROUND(IFERROR(((L53*$L$19)+(M53*$M$19)+(N53*$N$19)+(O53*$O$19)+(P53*$P$19)+(Q53*$Q$19))/((IF(L53=0,0,$L$19)+(IF(M53=0,0,$M$19))+(IF(N53=0,0,$N$19))+(IF(O53=0,0,$O$19))+(IF(P53=0,0,$P$19))+(IF(Q53=0,0,$Q$19)))),0),0)</f>
        <v>0</v>
      </c>
      <c r="T53" s="265"/>
      <c r="U53" s="265"/>
      <c r="V53" s="266" t="n">
        <f aca="false">J53*S53</f>
        <v>0</v>
      </c>
      <c r="W53" s="267" t="str">
        <f aca="false">IF(V53&lt;4,"Risco Pequeno",IF(V53&lt;7,"Risco Moderado",IF(V53&lt;15,"Risco Alto","Risco Crítico")))</f>
        <v>Risco Pequeno</v>
      </c>
      <c r="X53" s="221"/>
    </row>
    <row r="54" s="189" customFormat="true" ht="19.5" hidden="false" customHeight="true" outlineLevel="0" collapsed="false">
      <c r="A54" s="278"/>
      <c r="B54" s="273" t="str">
        <f aca="false">'Mapa de Riscos'!C54</f>
        <v>Evento 3</v>
      </c>
      <c r="C54" s="256"/>
      <c r="D54" s="257" t="n">
        <v>1</v>
      </c>
      <c r="E54" s="280" t="str">
        <f aca="false">IF(D54&gt;5,"Nota inválida",HLOOKUP(D54,$E$20:$I$21,2,0))</f>
        <v>Muito baixa</v>
      </c>
      <c r="F54" s="280" t="str">
        <f aca="false">IF(E54&gt;5,"Nota inválida",HLOOKUP(E54,#REF!,2,0))</f>
        <v>Nota inválida</v>
      </c>
      <c r="G54" s="280" t="str">
        <f aca="false">IF(F54&gt;5,"Nota inválida",HLOOKUP(F54,#REF!,2,0))</f>
        <v>Nota inválida</v>
      </c>
      <c r="H54" s="280" t="str">
        <f aca="false">IF(G54&gt;5,"Nota inválida",HLOOKUP(G54,#REF!,2,0))</f>
        <v>Nota inválida</v>
      </c>
      <c r="I54" s="280" t="str">
        <f aca="false">IF(H54&gt;5,"Nota inválida",HLOOKUP(H54,#REF!,2,0))</f>
        <v>Nota inválida</v>
      </c>
      <c r="J54" s="264" t="n">
        <f aca="false">IF(D54&gt;5,"-",IF(D54&lt;1,"-",D54))</f>
        <v>1</v>
      </c>
      <c r="K54" s="277"/>
      <c r="L54" s="261" t="n">
        <v>0</v>
      </c>
      <c r="M54" s="261" t="n">
        <v>0</v>
      </c>
      <c r="N54" s="261" t="n">
        <v>0</v>
      </c>
      <c r="O54" s="261" t="n">
        <v>0</v>
      </c>
      <c r="P54" s="261" t="n">
        <v>0</v>
      </c>
      <c r="Q54" s="262" t="n">
        <v>0</v>
      </c>
      <c r="R54" s="263" t="n">
        <f aca="false">IFERROR(((L54*$L$19)+(M54*$M$19)+(N54*$N$19)+(O54*$O$19)+(P54*$P$19)+(Q54*$Q$19))/((IF(L54=0,0,$L$19)+(IF(M54=0,0,$M$19))+(IF(N54=0,0,$N$19))+(IF(O54=0,0,$O$19))+(IF(P54=0,0,$P$19))+(IF(Q54=0,0,$Q$19)))),0)</f>
        <v>0</v>
      </c>
      <c r="S54" s="264" t="n">
        <f aca="false">ROUND(IFERROR(((L54*$L$19)+(M54*$M$19)+(N54*$N$19)+(O54*$O$19)+(P54*$P$19)+(Q54*$Q$19))/((IF(L54=0,0,$L$19)+(IF(M54=0,0,$M$19))+(IF(N54=0,0,$N$19))+(IF(O54=0,0,$O$19))+(IF(P54=0,0,$P$19))+(IF(Q54=0,0,$Q$19)))),0),0)</f>
        <v>0</v>
      </c>
      <c r="T54" s="265"/>
      <c r="U54" s="265"/>
      <c r="V54" s="266" t="n">
        <f aca="false">J54*S54</f>
        <v>0</v>
      </c>
      <c r="W54" s="267" t="str">
        <f aca="false">IF(V54&lt;4,"Risco Pequeno",IF(V54&lt;7,"Risco Moderado",IF(V54&lt;15,"Risco Alto","Risco Crítico")))</f>
        <v>Risco Pequeno</v>
      </c>
      <c r="X54" s="221"/>
    </row>
    <row r="55" s="189" customFormat="true" ht="19.5" hidden="false" customHeight="true" outlineLevel="0" collapsed="false">
      <c r="A55" s="278" t="str">
        <f aca="false">INDEX('Mapa de Riscos'!B$55:B57,ROWS('Mapa de Riscos'!B55))</f>
        <v>Subprocesso/ Atividade 12</v>
      </c>
      <c r="B55" s="273" t="str">
        <f aca="false">'Mapa de Riscos'!C55</f>
        <v>Evento 1</v>
      </c>
      <c r="C55" s="256"/>
      <c r="D55" s="257" t="n">
        <v>1</v>
      </c>
      <c r="E55" s="258" t="str">
        <f aca="false">IF(D55&gt;5,"Nota inválida",HLOOKUP(D55,$E$20:$I$21,2,0))</f>
        <v>Muito baixa</v>
      </c>
      <c r="F55" s="258" t="str">
        <f aca="false">IF(E55&gt;5,"Nota inválida",HLOOKUP(E55,#REF!,2,0))</f>
        <v>Nota inválida</v>
      </c>
      <c r="G55" s="258" t="str">
        <f aca="false">IF(F55&gt;5,"Nota inválida",HLOOKUP(F55,#REF!,2,0))</f>
        <v>Nota inválida</v>
      </c>
      <c r="H55" s="258" t="str">
        <f aca="false">IF(G55&gt;5,"Nota inválida",HLOOKUP(G55,#REF!,2,0))</f>
        <v>Nota inválida</v>
      </c>
      <c r="I55" s="258" t="str">
        <f aca="false">IF(H55&gt;5,"Nota inválida",HLOOKUP(H55,#REF!,2,0))</f>
        <v>Nota inválida</v>
      </c>
      <c r="J55" s="264" t="n">
        <f aca="false">IF(D55&gt;5,"-",IF(D55&lt;1,"-",D55))</f>
        <v>1</v>
      </c>
      <c r="K55" s="260"/>
      <c r="L55" s="261" t="n">
        <v>0</v>
      </c>
      <c r="M55" s="261" t="n">
        <v>0</v>
      </c>
      <c r="N55" s="261" t="n">
        <v>0</v>
      </c>
      <c r="O55" s="261" t="n">
        <v>0</v>
      </c>
      <c r="P55" s="261" t="n">
        <v>0</v>
      </c>
      <c r="Q55" s="262" t="n">
        <v>0</v>
      </c>
      <c r="R55" s="263" t="n">
        <f aca="false">IFERROR(((L55*$L$19)+(M55*$M$19)+(N55*$N$19)+(O55*$O$19)+(P55*$P$19)+(Q55*$Q$19))/((IF(L55=0,0,$L$19)+(IF(M55=0,0,$M$19))+(IF(N55=0,0,$N$19))+(IF(O55=0,0,$O$19))+(IF(P55=0,0,$P$19))+(IF(Q55=0,0,$Q$19)))),0)</f>
        <v>0</v>
      </c>
      <c r="S55" s="264" t="n">
        <f aca="false">ROUND(IFERROR(((L55*$L$19)+(M55*$M$19)+(N55*$N$19)+(O55*$O$19)+(P55*$P$19)+(Q55*$Q$19))/((IF(L55=0,0,$L$19)+(IF(M55=0,0,$M$19))+(IF(N55=0,0,$N$19))+(IF(O55=0,0,$O$19))+(IF(P55=0,0,$P$19))+(IF(Q55=0,0,$Q$19)))),0),0)</f>
        <v>0</v>
      </c>
      <c r="T55" s="265"/>
      <c r="U55" s="265"/>
      <c r="V55" s="266" t="n">
        <f aca="false">J55*S55</f>
        <v>0</v>
      </c>
      <c r="W55" s="267" t="str">
        <f aca="false">IF(V55&lt;4,"Risco Pequeno",IF(V55&lt;7,"Risco Moderado",IF(V55&lt;15,"Risco Alto","Risco Crítico")))</f>
        <v>Risco Pequeno</v>
      </c>
      <c r="X55" s="221"/>
    </row>
    <row r="56" s="189" customFormat="true" ht="19.5" hidden="false" customHeight="true" outlineLevel="0" collapsed="false">
      <c r="A56" s="278"/>
      <c r="B56" s="273" t="str">
        <f aca="false">'Mapa de Riscos'!C56</f>
        <v>Evento 2</v>
      </c>
      <c r="C56" s="256"/>
      <c r="D56" s="257" t="n">
        <v>1</v>
      </c>
      <c r="E56" s="258" t="str">
        <f aca="false">IF(D56&gt;5,"Nota inválida",HLOOKUP(D56,$E$20:$I$21,2,0))</f>
        <v>Muito baixa</v>
      </c>
      <c r="F56" s="258" t="str">
        <f aca="false">IF(E56&gt;5,"Nota inválida",HLOOKUP(E56,#REF!,2,0))</f>
        <v>Nota inválida</v>
      </c>
      <c r="G56" s="258" t="str">
        <f aca="false">IF(F56&gt;5,"Nota inválida",HLOOKUP(F56,#REF!,2,0))</f>
        <v>Nota inválida</v>
      </c>
      <c r="H56" s="258" t="str">
        <f aca="false">IF(G56&gt;5,"Nota inválida",HLOOKUP(G56,#REF!,2,0))</f>
        <v>Nota inválida</v>
      </c>
      <c r="I56" s="258" t="str">
        <f aca="false">IF(H56&gt;5,"Nota inválida",HLOOKUP(H56,#REF!,2,0))</f>
        <v>Nota inválida</v>
      </c>
      <c r="J56" s="264" t="n">
        <f aca="false">IF(D56&gt;5,"-",IF(D56&lt;1,"-",D56))</f>
        <v>1</v>
      </c>
      <c r="K56" s="260"/>
      <c r="L56" s="261" t="n">
        <v>0</v>
      </c>
      <c r="M56" s="261" t="n">
        <v>0</v>
      </c>
      <c r="N56" s="261" t="n">
        <v>0</v>
      </c>
      <c r="O56" s="261" t="n">
        <v>0</v>
      </c>
      <c r="P56" s="261" t="n">
        <v>0</v>
      </c>
      <c r="Q56" s="262" t="n">
        <v>0</v>
      </c>
      <c r="R56" s="263" t="n">
        <f aca="false">IFERROR(((L56*$L$19)+(M56*$M$19)+(N56*$N$19)+(O56*$O$19)+(P56*$P$19)+(Q56*$Q$19))/((IF(L56=0,0,$L$19)+(IF(M56=0,0,$M$19))+(IF(N56=0,0,$N$19))+(IF(O56=0,0,$O$19))+(IF(P56=0,0,$P$19))+(IF(Q56=0,0,$Q$19)))),0)</f>
        <v>0</v>
      </c>
      <c r="S56" s="264" t="n">
        <f aca="false">ROUND(IFERROR(((L56*$L$19)+(M56*$M$19)+(N56*$N$19)+(O56*$O$19)+(P56*$P$19)+(Q56*$Q$19))/((IF(L56=0,0,$L$19)+(IF(M56=0,0,$M$19))+(IF(N56=0,0,$N$19))+(IF(O56=0,0,$O$19))+(IF(P56=0,0,$P$19))+(IF(Q56=0,0,$Q$19)))),0),0)</f>
        <v>0</v>
      </c>
      <c r="T56" s="265"/>
      <c r="U56" s="265"/>
      <c r="V56" s="266" t="n">
        <f aca="false">J56*S56</f>
        <v>0</v>
      </c>
      <c r="W56" s="267" t="str">
        <f aca="false">IF(V56&lt;4,"Risco Pequeno",IF(V56&lt;7,"Risco Moderado",IF(V56&lt;15,"Risco Alto","Risco Crítico")))</f>
        <v>Risco Pequeno</v>
      </c>
      <c r="X56" s="221"/>
    </row>
    <row r="57" s="189" customFormat="true" ht="19.5" hidden="false" customHeight="true" outlineLevel="0" collapsed="false">
      <c r="A57" s="278"/>
      <c r="B57" s="273" t="str">
        <f aca="false">'Mapa de Riscos'!C57</f>
        <v>Evento 3</v>
      </c>
      <c r="C57" s="256"/>
      <c r="D57" s="257" t="n">
        <v>1</v>
      </c>
      <c r="E57" s="258" t="str">
        <f aca="false">IF(D57&gt;5,"Nota inválida",HLOOKUP(D57,$E$20:$I$21,2,0))</f>
        <v>Muito baixa</v>
      </c>
      <c r="F57" s="258" t="str">
        <f aca="false">IF(E57&gt;5,"Nota inválida",HLOOKUP(E57,#REF!,2,0))</f>
        <v>Nota inválida</v>
      </c>
      <c r="G57" s="258" t="str">
        <f aca="false">IF(F57&gt;5,"Nota inválida",HLOOKUP(F57,#REF!,2,0))</f>
        <v>Nota inválida</v>
      </c>
      <c r="H57" s="258" t="str">
        <f aca="false">IF(G57&gt;5,"Nota inválida",HLOOKUP(G57,#REF!,2,0))</f>
        <v>Nota inválida</v>
      </c>
      <c r="I57" s="258" t="str">
        <f aca="false">IF(H57&gt;5,"Nota inválida",HLOOKUP(H57,#REF!,2,0))</f>
        <v>Nota inválida</v>
      </c>
      <c r="J57" s="264" t="n">
        <f aca="false">IF(D57&gt;5,"-",IF(D57&lt;1,"-",D57))</f>
        <v>1</v>
      </c>
      <c r="K57" s="260"/>
      <c r="L57" s="261" t="n">
        <v>0</v>
      </c>
      <c r="M57" s="261" t="n">
        <v>0</v>
      </c>
      <c r="N57" s="261" t="n">
        <v>0</v>
      </c>
      <c r="O57" s="261" t="n">
        <v>0</v>
      </c>
      <c r="P57" s="261" t="n">
        <v>0</v>
      </c>
      <c r="Q57" s="262" t="n">
        <v>0</v>
      </c>
      <c r="R57" s="263" t="n">
        <f aca="false">IFERROR(((L57*$L$19)+(M57*$M$19)+(N57*$N$19)+(O57*$O$19)+(P57*$P$19)+(Q57*$Q$19))/((IF(L57=0,0,$L$19)+(IF(M57=0,0,$M$19))+(IF(N57=0,0,$N$19))+(IF(O57=0,0,$O$19))+(IF(P57=0,0,$P$19))+(IF(Q57=0,0,$Q$19)))),0)</f>
        <v>0</v>
      </c>
      <c r="S57" s="264" t="n">
        <f aca="false">ROUND(IFERROR(((L57*$L$19)+(M57*$M$19)+(N57*$N$19)+(O57*$O$19)+(P57*$P$19)+(Q57*$Q$19))/((IF(L57=0,0,$L$19)+(IF(M57=0,0,$M$19))+(IF(N57=0,0,$N$19))+(IF(O57=0,0,$O$19))+(IF(P57=0,0,$P$19))+(IF(Q57=0,0,$Q$19)))),0),0)</f>
        <v>0</v>
      </c>
      <c r="T57" s="265"/>
      <c r="U57" s="265"/>
      <c r="V57" s="266" t="n">
        <f aca="false">J57*S57</f>
        <v>0</v>
      </c>
      <c r="W57" s="267" t="str">
        <f aca="false">IF(V57&lt;4,"Risco Pequeno",IF(V57&lt;7,"Risco Moderado",IF(V57&lt;15,"Risco Alto","Risco Crítico")))</f>
        <v>Risco Pequeno</v>
      </c>
      <c r="X57" s="221"/>
    </row>
    <row r="58" s="189" customFormat="true" ht="19.5" hidden="false" customHeight="true" outlineLevel="0" collapsed="false">
      <c r="A58" s="281" t="str">
        <f aca="false">INDEX('Mapa de Riscos'!B$58:B60,ROWS('Mapa de Riscos'!B58))</f>
        <v>Subprocesso/ Atividade 13</v>
      </c>
      <c r="B58" s="273" t="str">
        <f aca="false">'Mapa de Riscos'!C58</f>
        <v>Evento 1</v>
      </c>
      <c r="C58" s="256"/>
      <c r="D58" s="257" t="n">
        <v>1</v>
      </c>
      <c r="E58" s="258" t="str">
        <f aca="false">IF(D58&gt;5,"Nota inválida",HLOOKUP(D58,$E$20:$I$21,2,0))</f>
        <v>Muito baixa</v>
      </c>
      <c r="F58" s="258" t="str">
        <f aca="false">IF(E58&gt;5,"Nota inválida",HLOOKUP(E58,#REF!,2,0))</f>
        <v>Nota inválida</v>
      </c>
      <c r="G58" s="258" t="str">
        <f aca="false">IF(F58&gt;5,"Nota inválida",HLOOKUP(F58,#REF!,2,0))</f>
        <v>Nota inválida</v>
      </c>
      <c r="H58" s="258" t="str">
        <f aca="false">IF(G58&gt;5,"Nota inválida",HLOOKUP(G58,#REF!,2,0))</f>
        <v>Nota inválida</v>
      </c>
      <c r="I58" s="258" t="str">
        <f aca="false">IF(H58&gt;5,"Nota inválida",HLOOKUP(H58,#REF!,2,0))</f>
        <v>Nota inválida</v>
      </c>
      <c r="J58" s="276" t="n">
        <f aca="false">IF(D58&gt;5,"-",IF(D58&lt;1,"-",D58))</f>
        <v>1</v>
      </c>
      <c r="K58" s="260"/>
      <c r="L58" s="261" t="n">
        <v>0</v>
      </c>
      <c r="M58" s="261" t="n">
        <v>0</v>
      </c>
      <c r="N58" s="261" t="n">
        <v>0</v>
      </c>
      <c r="O58" s="261" t="n">
        <v>0</v>
      </c>
      <c r="P58" s="261" t="n">
        <v>0</v>
      </c>
      <c r="Q58" s="262" t="n">
        <v>0</v>
      </c>
      <c r="R58" s="263" t="n">
        <f aca="false">IFERROR(((L58*$L$19)+(M58*$M$19)+(N58*$N$19)+(O58*$O$19)+(P58*$P$19)+(Q58*$Q$19))/((IF(L58=0,0,$L$19)+(IF(M58=0,0,$M$19))+(IF(N58=0,0,$N$19))+(IF(O58=0,0,$O$19))+(IF(P58=0,0,$P$19))+(IF(Q58=0,0,$Q$19)))),0)</f>
        <v>0</v>
      </c>
      <c r="S58" s="264" t="n">
        <f aca="false">ROUND(IFERROR(((L58*$L$19)+(M58*$M$19)+(N58*$N$19)+(O58*$O$19)+(P58*$P$19)+(Q58*$Q$19))/((IF(L58=0,0,$L$19)+(IF(M58=0,0,$M$19))+(IF(N58=0,0,$N$19))+(IF(O58=0,0,$O$19))+(IF(P58=0,0,$P$19))+(IF(Q58=0,0,$Q$19)))),0),0)</f>
        <v>0</v>
      </c>
      <c r="T58" s="265"/>
      <c r="U58" s="265"/>
      <c r="V58" s="266" t="n">
        <f aca="false">J58*S58</f>
        <v>0</v>
      </c>
      <c r="W58" s="267" t="str">
        <f aca="false">IF(V58&lt;4,"Risco Pequeno",IF(V58&lt;7,"Risco Moderado",IF(V58&lt;15,"Risco Alto","Risco Crítico")))</f>
        <v>Risco Pequeno</v>
      </c>
      <c r="X58" s="221"/>
    </row>
    <row r="59" s="189" customFormat="true" ht="19.5" hidden="false" customHeight="true" outlineLevel="0" collapsed="false">
      <c r="A59" s="281"/>
      <c r="B59" s="273" t="str">
        <f aca="false">'Mapa de Riscos'!C59</f>
        <v>Evento 2</v>
      </c>
      <c r="C59" s="256"/>
      <c r="D59" s="257" t="n">
        <v>1</v>
      </c>
      <c r="E59" s="258" t="str">
        <f aca="false">IF(D59&gt;5,"Nota inválida",HLOOKUP(D59,$E$20:$I$21,2,0))</f>
        <v>Muito baixa</v>
      </c>
      <c r="F59" s="258" t="str">
        <f aca="false">IF(E59&gt;5,"Nota inválida",HLOOKUP(E59,#REF!,2,0))</f>
        <v>Nota inválida</v>
      </c>
      <c r="G59" s="258" t="str">
        <f aca="false">IF(F59&gt;5,"Nota inválida",HLOOKUP(F59,#REF!,2,0))</f>
        <v>Nota inválida</v>
      </c>
      <c r="H59" s="258" t="str">
        <f aca="false">IF(G59&gt;5,"Nota inválida",HLOOKUP(G59,#REF!,2,0))</f>
        <v>Nota inválida</v>
      </c>
      <c r="I59" s="258" t="str">
        <f aca="false">IF(H59&gt;5,"Nota inválida",HLOOKUP(H59,#REF!,2,0))</f>
        <v>Nota inválida</v>
      </c>
      <c r="J59" s="264" t="n">
        <f aca="false">IF(D59&gt;5,"-",IF(D59&lt;1,"-",D59))</f>
        <v>1</v>
      </c>
      <c r="K59" s="260"/>
      <c r="L59" s="261" t="n">
        <v>0</v>
      </c>
      <c r="M59" s="261" t="n">
        <v>0</v>
      </c>
      <c r="N59" s="261" t="n">
        <v>0</v>
      </c>
      <c r="O59" s="261" t="n">
        <v>0</v>
      </c>
      <c r="P59" s="261" t="n">
        <v>0</v>
      </c>
      <c r="Q59" s="262" t="n">
        <v>0</v>
      </c>
      <c r="R59" s="263" t="n">
        <f aca="false">IFERROR(((L59*$L$19)+(M59*$M$19)+(N59*$N$19)+(O59*$O$19)+(P59*$P$19)+(Q59*$Q$19))/((IF(L59=0,0,$L$19)+(IF(M59=0,0,$M$19))+(IF(N59=0,0,$N$19))+(IF(O59=0,0,$O$19))+(IF(P59=0,0,$P$19))+(IF(Q59=0,0,$Q$19)))),0)</f>
        <v>0</v>
      </c>
      <c r="S59" s="264" t="n">
        <f aca="false">ROUND(IFERROR(((L59*$L$19)+(M59*$M$19)+(N59*$N$19)+(O59*$O$19)+(P59*$P$19)+(Q59*$Q$19))/((IF(L59=0,0,$L$19)+(IF(M59=0,0,$M$19))+(IF(N59=0,0,$N$19))+(IF(O59=0,0,$O$19))+(IF(P59=0,0,$P$19))+(IF(Q59=0,0,$Q$19)))),0),0)</f>
        <v>0</v>
      </c>
      <c r="T59" s="265"/>
      <c r="U59" s="265"/>
      <c r="V59" s="266" t="n">
        <f aca="false">J59*S59</f>
        <v>0</v>
      </c>
      <c r="W59" s="267" t="str">
        <f aca="false">IF(V59&lt;4,"Risco Pequeno",IF(V59&lt;7,"Risco Moderado",IF(V59&lt;15,"Risco Alto","Risco Crítico")))</f>
        <v>Risco Pequeno</v>
      </c>
      <c r="X59" s="221"/>
    </row>
    <row r="60" s="189" customFormat="true" ht="19.5" hidden="false" customHeight="true" outlineLevel="0" collapsed="false">
      <c r="A60" s="281"/>
      <c r="B60" s="273" t="str">
        <f aca="false">'Mapa de Riscos'!C60</f>
        <v>Evento 3</v>
      </c>
      <c r="C60" s="282"/>
      <c r="D60" s="283" t="n">
        <v>1</v>
      </c>
      <c r="E60" s="284" t="str">
        <f aca="false">IF(D60&gt;5,"Nota inválida",HLOOKUP(D60,$E$20:$I$21,2,0))</f>
        <v>Muito baixa</v>
      </c>
      <c r="F60" s="284" t="str">
        <f aca="false">IF(E60&gt;5,"Nota inválida",HLOOKUP(E60,#REF!,2,0))</f>
        <v>Nota inválida</v>
      </c>
      <c r="G60" s="284" t="str">
        <f aca="false">IF(F60&gt;5,"Nota inválida",HLOOKUP(F60,#REF!,2,0))</f>
        <v>Nota inválida</v>
      </c>
      <c r="H60" s="284" t="str">
        <f aca="false">IF(G60&gt;5,"Nota inválida",HLOOKUP(G60,#REF!,2,0))</f>
        <v>Nota inválida</v>
      </c>
      <c r="I60" s="284" t="str">
        <f aca="false">IF(H60&gt;5,"Nota inválida",HLOOKUP(H60,#REF!,2,0))</f>
        <v>Nota inválida</v>
      </c>
      <c r="J60" s="285" t="n">
        <f aca="false">IF(D60&gt;5,"-",IF(D60&lt;1,"-",D60))</f>
        <v>1</v>
      </c>
      <c r="K60" s="286"/>
      <c r="L60" s="287" t="n">
        <v>0</v>
      </c>
      <c r="M60" s="287" t="n">
        <v>0</v>
      </c>
      <c r="N60" s="287" t="n">
        <v>0</v>
      </c>
      <c r="O60" s="287" t="n">
        <v>0</v>
      </c>
      <c r="P60" s="287" t="n">
        <v>0</v>
      </c>
      <c r="Q60" s="288" t="n">
        <v>0</v>
      </c>
      <c r="R60" s="289" t="n">
        <f aca="false">IFERROR(((L60*$L$19)+(M60*$M$19)+(N60*$N$19)+(O60*$O$19)+(P60*$P$19)+(Q60*$Q$19))/((IF(L60=0,0,$L$19)+(IF(M60=0,0,$M$19))+(IF(N60=0,0,$N$19))+(IF(O60=0,0,$O$19))+(IF(P60=0,0,$P$19))+(IF(Q60=0,0,$Q$19)))),0)</f>
        <v>0</v>
      </c>
      <c r="S60" s="264" t="n">
        <f aca="false">ROUND(IFERROR(((L60*$L$19)+(M60*$M$19)+(N60*$N$19)+(O60*$O$19)+(P60*$P$19)+(Q60*$Q$19))/((IF(L60=0,0,$L$19)+(IF(M60=0,0,$M$19))+(IF(N60=0,0,$N$19))+(IF(O60=0,0,$O$19))+(IF(P60=0,0,$P$19))+(IF(Q60=0,0,$Q$19)))),0),0)</f>
        <v>0</v>
      </c>
      <c r="T60" s="265"/>
      <c r="U60" s="265"/>
      <c r="V60" s="266" t="n">
        <f aca="false">J60*S60</f>
        <v>0</v>
      </c>
      <c r="W60" s="267" t="str">
        <f aca="false">IF(V60&lt;4,"Risco Pequeno",IF(V60&lt;7,"Risco Moderado",IF(V60&lt;15,"Risco Alto","Risco Crítico")))</f>
        <v>Risco Pequeno</v>
      </c>
      <c r="X60" s="221"/>
    </row>
    <row r="61" s="189" customFormat="true" ht="30" hidden="false" customHeight="true" outlineLevel="0" collapsed="false">
      <c r="A61" s="221"/>
      <c r="S61" s="290"/>
      <c r="V61" s="290"/>
      <c r="W61" s="290"/>
      <c r="X61" s="221"/>
    </row>
    <row r="62" s="189" customFormat="true" ht="30" hidden="false" customHeight="true" outlineLevel="0" collapsed="false">
      <c r="A62" s="221"/>
      <c r="X62" s="221"/>
    </row>
    <row r="63" s="189" customFormat="true" ht="30" hidden="false" customHeight="true" outlineLevel="0" collapsed="false">
      <c r="A63" s="221"/>
      <c r="X63" s="221"/>
    </row>
    <row r="64" s="189" customFormat="true" ht="12.75" hidden="false" customHeight="false" outlineLevel="0" collapsed="false">
      <c r="A64" s="221"/>
      <c r="B64" s="188"/>
      <c r="X64" s="221"/>
    </row>
    <row r="65" s="189" customFormat="true" ht="12.75" hidden="false" customHeight="false" outlineLevel="0" collapsed="false">
      <c r="A65" s="221"/>
      <c r="X65" s="221"/>
    </row>
    <row r="66" s="189" customFormat="true" ht="12.75" hidden="false" customHeight="false" outlineLevel="0" collapsed="false">
      <c r="A66" s="221"/>
      <c r="X66" s="221"/>
    </row>
    <row r="67" s="189" customFormat="true" ht="12.75" hidden="false" customHeight="false" outlineLevel="0" collapsed="false">
      <c r="A67" s="221"/>
      <c r="L67" s="291" t="s">
        <v>176</v>
      </c>
      <c r="M67" s="291"/>
      <c r="N67" s="291"/>
      <c r="O67" s="291"/>
      <c r="P67" s="291"/>
      <c r="X67" s="221"/>
    </row>
    <row r="68" s="189" customFormat="true" ht="15" hidden="false" customHeight="false" outlineLevel="0" collapsed="false">
      <c r="B68" s="292"/>
      <c r="C68" s="293"/>
      <c r="I68" s="294" t="s">
        <v>177</v>
      </c>
      <c r="J68" s="295" t="s">
        <v>178</v>
      </c>
      <c r="K68" s="244" t="n">
        <v>5</v>
      </c>
      <c r="L68" s="296" t="n">
        <f aca="false">K68*L73</f>
        <v>5</v>
      </c>
      <c r="M68" s="297" t="n">
        <v>10</v>
      </c>
      <c r="N68" s="298" t="n">
        <v>15</v>
      </c>
      <c r="O68" s="298" t="n">
        <v>20</v>
      </c>
      <c r="P68" s="298" t="n">
        <v>25</v>
      </c>
      <c r="Q68" s="299"/>
      <c r="S68" s="300"/>
      <c r="T68" s="301"/>
      <c r="U68" s="302"/>
      <c r="V68" s="303"/>
      <c r="W68" s="304"/>
      <c r="X68" s="221"/>
    </row>
    <row r="69" s="189" customFormat="true" ht="16.5" hidden="false" customHeight="true" outlineLevel="0" collapsed="false">
      <c r="B69" s="292"/>
      <c r="C69" s="293"/>
      <c r="I69" s="294"/>
      <c r="J69" s="295" t="s">
        <v>179</v>
      </c>
      <c r="K69" s="244" t="n">
        <v>4</v>
      </c>
      <c r="L69" s="296" t="n">
        <f aca="false">K69*L73</f>
        <v>4</v>
      </c>
      <c r="M69" s="305" t="n">
        <v>8</v>
      </c>
      <c r="N69" s="297" t="n">
        <v>12</v>
      </c>
      <c r="O69" s="298" t="n">
        <v>16</v>
      </c>
      <c r="P69" s="298" t="n">
        <v>20</v>
      </c>
      <c r="X69" s="221"/>
    </row>
    <row r="70" s="189" customFormat="true" ht="16.5" hidden="false" customHeight="true" outlineLevel="0" collapsed="false">
      <c r="B70" s="292"/>
      <c r="C70" s="293"/>
      <c r="I70" s="294"/>
      <c r="J70" s="295" t="s">
        <v>180</v>
      </c>
      <c r="K70" s="244" t="n">
        <v>3</v>
      </c>
      <c r="L70" s="296" t="n">
        <v>3</v>
      </c>
      <c r="M70" s="306" t="n">
        <v>6</v>
      </c>
      <c r="N70" s="305" t="n">
        <v>9</v>
      </c>
      <c r="O70" s="305" t="n">
        <v>12</v>
      </c>
      <c r="P70" s="298" t="n">
        <v>15</v>
      </c>
      <c r="X70" s="221"/>
    </row>
    <row r="71" s="189" customFormat="true" ht="12.75" hidden="false" customHeight="false" outlineLevel="0" collapsed="false">
      <c r="B71" s="292"/>
      <c r="C71" s="293"/>
      <c r="I71" s="294"/>
      <c r="J71" s="295" t="s">
        <v>181</v>
      </c>
      <c r="K71" s="244" t="n">
        <v>2</v>
      </c>
      <c r="L71" s="307" t="n">
        <v>2</v>
      </c>
      <c r="M71" s="306" t="n">
        <v>4</v>
      </c>
      <c r="N71" s="308" t="n">
        <v>6</v>
      </c>
      <c r="O71" s="305" t="n">
        <v>8</v>
      </c>
      <c r="P71" s="305" t="n">
        <v>10</v>
      </c>
      <c r="X71" s="221"/>
    </row>
    <row r="72" s="189" customFormat="true" ht="12.75" hidden="false" customHeight="false" outlineLevel="0" collapsed="false">
      <c r="B72" s="292"/>
      <c r="C72" s="293"/>
      <c r="I72" s="294"/>
      <c r="J72" s="295" t="s">
        <v>182</v>
      </c>
      <c r="K72" s="244" t="n">
        <v>1</v>
      </c>
      <c r="L72" s="307" t="n">
        <f aca="false">K72*L73</f>
        <v>1</v>
      </c>
      <c r="M72" s="307" t="n">
        <v>2</v>
      </c>
      <c r="N72" s="307" t="n">
        <v>3</v>
      </c>
      <c r="O72" s="296" t="n">
        <v>4</v>
      </c>
      <c r="P72" s="296" t="n">
        <v>5</v>
      </c>
      <c r="X72" s="221"/>
    </row>
    <row r="73" s="189" customFormat="true" ht="17.25" hidden="false" customHeight="true" outlineLevel="0" collapsed="false">
      <c r="B73" s="292"/>
      <c r="C73" s="293"/>
      <c r="L73" s="309" t="n">
        <v>1</v>
      </c>
      <c r="M73" s="309" t="n">
        <v>2</v>
      </c>
      <c r="N73" s="309" t="n">
        <v>3</v>
      </c>
      <c r="O73" s="309" t="n">
        <v>4</v>
      </c>
      <c r="P73" s="309" t="n">
        <v>5</v>
      </c>
      <c r="X73" s="221"/>
    </row>
    <row r="74" s="189" customFormat="true" ht="29.25" hidden="false" customHeight="true" outlineLevel="0" collapsed="false">
      <c r="B74" s="292"/>
      <c r="C74" s="293"/>
      <c r="L74" s="310" t="s">
        <v>183</v>
      </c>
      <c r="M74" s="311" t="s">
        <v>172</v>
      </c>
      <c r="N74" s="311" t="s">
        <v>173</v>
      </c>
      <c r="O74" s="311" t="s">
        <v>174</v>
      </c>
      <c r="P74" s="312" t="s">
        <v>175</v>
      </c>
      <c r="Q74" s="313"/>
      <c r="R74" s="293"/>
      <c r="X74" s="221"/>
    </row>
    <row r="75" s="189" customFormat="true" ht="25.5" hidden="false" customHeight="true" outlineLevel="0" collapsed="false">
      <c r="B75" s="292"/>
      <c r="C75" s="293"/>
      <c r="L75" s="314" t="s">
        <v>165</v>
      </c>
      <c r="M75" s="314" t="s">
        <v>166</v>
      </c>
      <c r="N75" s="314" t="s">
        <v>167</v>
      </c>
      <c r="O75" s="314" t="s">
        <v>168</v>
      </c>
      <c r="P75" s="314" t="s">
        <v>169</v>
      </c>
      <c r="Q75" s="313"/>
      <c r="R75" s="299"/>
      <c r="X75" s="221"/>
    </row>
    <row r="76" s="189" customFormat="true" ht="16.5" hidden="false" customHeight="true" outlineLevel="0" collapsed="false">
      <c r="B76" s="292"/>
      <c r="C76" s="293"/>
      <c r="L76" s="315" t="s">
        <v>184</v>
      </c>
      <c r="M76" s="315"/>
      <c r="N76" s="315"/>
      <c r="O76" s="315"/>
      <c r="P76" s="315"/>
      <c r="Q76" s="313"/>
      <c r="R76" s="294"/>
      <c r="X76" s="221"/>
    </row>
    <row r="77" s="189" customFormat="true" ht="16.5" hidden="false" customHeight="true" outlineLevel="0" collapsed="false">
      <c r="B77" s="292"/>
      <c r="C77" s="293"/>
      <c r="L77" s="190"/>
      <c r="M77" s="190"/>
      <c r="N77" s="190"/>
      <c r="O77" s="190"/>
      <c r="P77" s="190"/>
      <c r="Q77" s="313"/>
      <c r="R77" s="316"/>
      <c r="X77" s="221"/>
    </row>
    <row r="78" s="189" customFormat="true" ht="12.75" hidden="false" customHeight="false" outlineLevel="0" collapsed="false">
      <c r="B78" s="292"/>
      <c r="C78" s="293"/>
      <c r="D78" s="317"/>
      <c r="E78" s="317"/>
      <c r="F78" s="317"/>
      <c r="G78" s="317"/>
      <c r="H78" s="317"/>
      <c r="I78" s="317"/>
      <c r="J78" s="317"/>
      <c r="K78" s="190"/>
      <c r="L78" s="190"/>
      <c r="M78" s="190"/>
      <c r="N78" s="190"/>
      <c r="O78" s="318"/>
      <c r="P78" s="318"/>
      <c r="Q78" s="317"/>
      <c r="R78" s="317"/>
      <c r="X78" s="221"/>
    </row>
    <row r="79" s="189" customFormat="true" ht="13.8" hidden="false" customHeight="false" outlineLevel="0" collapsed="false">
      <c r="B79" s="319"/>
      <c r="C79" s="320"/>
      <c r="L79" s="321" t="s">
        <v>185</v>
      </c>
      <c r="M79" s="321"/>
      <c r="N79" s="321"/>
      <c r="O79" s="321"/>
      <c r="P79" s="321"/>
      <c r="X79" s="221"/>
    </row>
    <row r="80" s="189" customFormat="true" ht="12.75" hidden="false" customHeight="false" outlineLevel="0" collapsed="false">
      <c r="B80" s="319"/>
      <c r="C80" s="320"/>
      <c r="L80" s="322" t="s">
        <v>186</v>
      </c>
      <c r="M80" s="322"/>
      <c r="N80" s="322"/>
      <c r="O80" s="323" t="s">
        <v>187</v>
      </c>
      <c r="P80" s="323"/>
      <c r="X80" s="221"/>
    </row>
    <row r="81" s="189" customFormat="true" ht="12.75" hidden="false" customHeight="false" outlineLevel="0" collapsed="false">
      <c r="B81" s="319"/>
      <c r="C81" s="320"/>
      <c r="L81" s="324" t="s">
        <v>188</v>
      </c>
      <c r="M81" s="324"/>
      <c r="N81" s="324"/>
      <c r="O81" s="325" t="s">
        <v>189</v>
      </c>
      <c r="P81" s="325"/>
      <c r="X81" s="221"/>
    </row>
    <row r="82" s="189" customFormat="true" ht="12.75" hidden="false" customHeight="false" outlineLevel="0" collapsed="false">
      <c r="B82" s="319"/>
      <c r="C82" s="320"/>
      <c r="L82" s="326" t="s">
        <v>190</v>
      </c>
      <c r="M82" s="326"/>
      <c r="N82" s="326"/>
      <c r="O82" s="327" t="s">
        <v>191</v>
      </c>
      <c r="P82" s="327"/>
      <c r="X82" s="221"/>
    </row>
    <row r="83" s="189" customFormat="true" ht="12.75" hidden="false" customHeight="false" outlineLevel="0" collapsed="false">
      <c r="B83" s="319"/>
      <c r="C83" s="320"/>
      <c r="L83" s="328" t="s">
        <v>192</v>
      </c>
      <c r="M83" s="328"/>
      <c r="N83" s="328"/>
      <c r="O83" s="329" t="s">
        <v>193</v>
      </c>
      <c r="P83" s="329"/>
      <c r="X83" s="221"/>
    </row>
    <row r="84" s="189" customFormat="true" ht="12.75" hidden="false" customHeight="false" outlineLevel="0" collapsed="false">
      <c r="B84" s="319"/>
      <c r="C84" s="320"/>
      <c r="L84" s="330" t="s">
        <v>194</v>
      </c>
      <c r="M84" s="330"/>
      <c r="N84" s="330"/>
      <c r="O84" s="331" t="s">
        <v>195</v>
      </c>
      <c r="P84" s="331"/>
      <c r="X84" s="221"/>
    </row>
    <row r="85" s="189" customFormat="true" ht="12.75" hidden="false" customHeight="false" outlineLevel="0" collapsed="false">
      <c r="B85" s="319"/>
      <c r="C85" s="320"/>
      <c r="L85" s="332"/>
      <c r="M85" s="332"/>
      <c r="N85" s="332"/>
      <c r="O85" s="333"/>
      <c r="P85" s="332"/>
      <c r="X85" s="221"/>
    </row>
    <row r="86" s="189" customFormat="true" ht="12.75" hidden="false" customHeight="false" outlineLevel="0" collapsed="false">
      <c r="B86" s="319"/>
      <c r="C86" s="320"/>
      <c r="L86" s="332"/>
      <c r="M86" s="332"/>
      <c r="N86" s="332"/>
      <c r="O86" s="333"/>
      <c r="P86" s="332"/>
      <c r="Q86" s="188"/>
      <c r="R86" s="188"/>
      <c r="S86" s="188"/>
      <c r="T86" s="188"/>
      <c r="X86" s="221"/>
    </row>
    <row r="87" s="189" customFormat="true" ht="12.75" hidden="false" customHeight="false" outlineLevel="0" collapsed="false">
      <c r="B87" s="334"/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Q87" s="336"/>
      <c r="R87" s="336"/>
      <c r="S87" s="336"/>
      <c r="T87" s="336"/>
      <c r="U87" s="335"/>
      <c r="V87" s="335"/>
      <c r="W87" s="335"/>
      <c r="X87" s="337"/>
    </row>
    <row r="88" s="189" customFormat="true" ht="12.75" hidden="false" customHeight="false" outlineLevel="0" collapsed="false">
      <c r="B88" s="338"/>
      <c r="C88" s="190"/>
      <c r="L88" s="317"/>
      <c r="M88" s="317"/>
      <c r="N88" s="317"/>
      <c r="O88" s="317"/>
      <c r="P88" s="317"/>
      <c r="Q88" s="188"/>
      <c r="R88" s="188"/>
      <c r="S88" s="188"/>
      <c r="T88" s="188"/>
      <c r="X88" s="339"/>
    </row>
    <row r="89" s="189" customFormat="true" ht="12.75" hidden="false" customHeight="false" outlineLevel="0" collapsed="false">
      <c r="Q89" s="188"/>
      <c r="R89" s="188"/>
      <c r="S89" s="188"/>
      <c r="T89" s="188"/>
    </row>
    <row r="90" s="189" customFormat="true" ht="12.75" hidden="false" customHeight="false" outlineLevel="0" collapsed="false">
      <c r="Q90" s="188"/>
      <c r="R90" s="188"/>
      <c r="S90" s="188"/>
      <c r="T90" s="188"/>
    </row>
    <row r="91" s="189" customFormat="true" ht="12.75" hidden="false" customHeight="false" outlineLevel="0" collapsed="false">
      <c r="Q91" s="188"/>
      <c r="R91" s="188"/>
      <c r="S91" s="188"/>
      <c r="T91" s="188"/>
    </row>
    <row r="92" s="189" customFormat="true" ht="12.75" hidden="false" customHeight="false" outlineLevel="0" collapsed="false">
      <c r="Q92" s="188"/>
      <c r="R92" s="188"/>
      <c r="S92" s="188"/>
      <c r="T92" s="188"/>
    </row>
    <row r="93" s="189" customFormat="true" ht="12.75" hidden="false" customHeight="false" outlineLevel="0" collapsed="false">
      <c r="Q93" s="188"/>
      <c r="R93" s="188"/>
      <c r="S93" s="188"/>
      <c r="T93" s="188"/>
    </row>
    <row r="94" s="189" customFormat="true" ht="12.75" hidden="false" customHeight="false" outlineLevel="0" collapsed="false">
      <c r="Q94" s="188"/>
      <c r="R94" s="188"/>
      <c r="S94" s="188"/>
      <c r="T94" s="188"/>
    </row>
    <row r="95" s="189" customFormat="true" ht="12.75" hidden="false" customHeight="false" outlineLevel="0" collapsed="false">
      <c r="Q95" s="188"/>
      <c r="R95" s="188"/>
      <c r="S95" s="188"/>
      <c r="T95" s="188"/>
    </row>
  </sheetData>
  <mergeCells count="97">
    <mergeCell ref="L4:T4"/>
    <mergeCell ref="L5:T5"/>
    <mergeCell ref="L6:T6"/>
    <mergeCell ref="L7:T7"/>
    <mergeCell ref="L8:T8"/>
    <mergeCell ref="L9:T9"/>
    <mergeCell ref="L10:T10"/>
    <mergeCell ref="B12:X12"/>
    <mergeCell ref="A14:A21"/>
    <mergeCell ref="B14:S14"/>
    <mergeCell ref="D15:J15"/>
    <mergeCell ref="L15:S15"/>
    <mergeCell ref="V15:W17"/>
    <mergeCell ref="B16:B18"/>
    <mergeCell ref="D16:D20"/>
    <mergeCell ref="E16:I16"/>
    <mergeCell ref="J16:J21"/>
    <mergeCell ref="L16:Q16"/>
    <mergeCell ref="R16:S18"/>
    <mergeCell ref="E17:E18"/>
    <mergeCell ref="F17:F18"/>
    <mergeCell ref="G17:G18"/>
    <mergeCell ref="H17:H18"/>
    <mergeCell ref="I17:I18"/>
    <mergeCell ref="L17:P17"/>
    <mergeCell ref="V18:V21"/>
    <mergeCell ref="W18:W21"/>
    <mergeCell ref="B19:B21"/>
    <mergeCell ref="R19:R21"/>
    <mergeCell ref="S19:S21"/>
    <mergeCell ref="L20:Q21"/>
    <mergeCell ref="A22:A24"/>
    <mergeCell ref="E22:I22"/>
    <mergeCell ref="E23:I23"/>
    <mergeCell ref="E24:I24"/>
    <mergeCell ref="A25:A27"/>
    <mergeCell ref="E25:I25"/>
    <mergeCell ref="E26:I26"/>
    <mergeCell ref="E27:I27"/>
    <mergeCell ref="A28:A30"/>
    <mergeCell ref="E28:I28"/>
    <mergeCell ref="E29:I29"/>
    <mergeCell ref="E30:I30"/>
    <mergeCell ref="A31:A33"/>
    <mergeCell ref="E31:I31"/>
    <mergeCell ref="E32:I32"/>
    <mergeCell ref="E33:I33"/>
    <mergeCell ref="A34:A36"/>
    <mergeCell ref="E34:I34"/>
    <mergeCell ref="E35:I35"/>
    <mergeCell ref="E36:I36"/>
    <mergeCell ref="A37:A39"/>
    <mergeCell ref="E37:I37"/>
    <mergeCell ref="E38:I38"/>
    <mergeCell ref="E39:I39"/>
    <mergeCell ref="A40:A42"/>
    <mergeCell ref="E40:I40"/>
    <mergeCell ref="E41:I41"/>
    <mergeCell ref="E42:I42"/>
    <mergeCell ref="A43:A45"/>
    <mergeCell ref="E43:I43"/>
    <mergeCell ref="E44:I44"/>
    <mergeCell ref="E45:I45"/>
    <mergeCell ref="A46:A48"/>
    <mergeCell ref="E46:I46"/>
    <mergeCell ref="E47:I47"/>
    <mergeCell ref="E48:I48"/>
    <mergeCell ref="A49:A51"/>
    <mergeCell ref="E49:I49"/>
    <mergeCell ref="E50:I50"/>
    <mergeCell ref="E51:I51"/>
    <mergeCell ref="A52:A54"/>
    <mergeCell ref="E52:I52"/>
    <mergeCell ref="E53:I53"/>
    <mergeCell ref="E54:I54"/>
    <mergeCell ref="A55:A57"/>
    <mergeCell ref="E55:I55"/>
    <mergeCell ref="E56:I56"/>
    <mergeCell ref="E57:I57"/>
    <mergeCell ref="A58:A60"/>
    <mergeCell ref="E58:I58"/>
    <mergeCell ref="E59:I59"/>
    <mergeCell ref="E60:I60"/>
    <mergeCell ref="L67:P67"/>
    <mergeCell ref="I68:I72"/>
    <mergeCell ref="L76:P76"/>
    <mergeCell ref="L79:P79"/>
    <mergeCell ref="L80:N80"/>
    <mergeCell ref="O80:P80"/>
    <mergeCell ref="L81:N81"/>
    <mergeCell ref="O81:P81"/>
    <mergeCell ref="L82:N82"/>
    <mergeCell ref="O82:P82"/>
    <mergeCell ref="L83:N83"/>
    <mergeCell ref="O83:P83"/>
    <mergeCell ref="L84:N84"/>
    <mergeCell ref="O84:P84"/>
  </mergeCells>
  <conditionalFormatting sqref="W22:W60">
    <cfRule type="cellIs" priority="2" operator="equal" aboveAverage="0" equalAverage="0" bottom="0" percent="0" rank="0" text="" dxfId="45">
      <formula>"Risco Crítico"</formula>
    </cfRule>
    <cfRule type="cellIs" priority="3" operator="equal" aboveAverage="0" equalAverage="0" bottom="0" percent="0" rank="0" text="" dxfId="46">
      <formula>"Risco Alto"</formula>
    </cfRule>
    <cfRule type="cellIs" priority="4" operator="equal" aboveAverage="0" equalAverage="0" bottom="0" percent="0" rank="0" text="" dxfId="47">
      <formula>"Risco Moderado"</formula>
    </cfRule>
    <cfRule type="cellIs" priority="5" operator="equal" aboveAverage="0" equalAverage="0" bottom="0" percent="0" rank="0" text="" dxfId="48">
      <formula>"Risco Pequeno"</formula>
    </cfRule>
  </conditionalFormatting>
  <dataValidations count="2">
    <dataValidation allowBlank="true" errorStyle="stop" operator="between" showDropDown="false" showErrorMessage="true" showInputMessage="true" sqref="D22:D60" type="whole">
      <formula1>1</formula1>
      <formula2>5</formula2>
    </dataValidation>
    <dataValidation allowBlank="true" errorStyle="stop" operator="between" showDropDown="false" showErrorMessage="true" showInputMessage="true" sqref="L22:R60" type="whole">
      <formula1>0</formula1>
      <formula2>5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2DCDB"/>
    <pageSetUpPr fitToPage="false"/>
  </sheetPr>
  <dimension ref="A1:HT95"/>
  <sheetViews>
    <sheetView showFormulas="false" showGridLines="true" showRowColHeaders="true" showZeros="true" rightToLeft="false" tabSelected="false" showOutlineSymbols="true" defaultGridColor="true" view="normal" topLeftCell="A43" colorId="64" zoomScale="91" zoomScaleNormal="91" zoomScalePageLayoutView="100" workbookViewId="0">
      <selection pane="topLeft" activeCell="B37" activeCellId="0" sqref="B3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89" width="33.57"/>
    <col collapsed="false" customWidth="true" hidden="false" outlineLevel="0" max="2" min="2" style="189" width="51.86"/>
    <col collapsed="false" customWidth="true" hidden="false" outlineLevel="0" max="3" min="3" style="189" width="3"/>
    <col collapsed="false" customWidth="true" hidden="false" outlineLevel="0" max="4" min="4" style="189" width="10.85"/>
    <col collapsed="false" customWidth="true" hidden="false" outlineLevel="0" max="9" min="5" style="189" width="13"/>
    <col collapsed="false" customWidth="true" hidden="false" outlineLevel="0" max="10" min="10" style="189" width="13.86"/>
    <col collapsed="false" customWidth="true" hidden="false" outlineLevel="0" max="11" min="11" style="189" width="3.86"/>
    <col collapsed="false" customWidth="true" hidden="false" outlineLevel="0" max="17" min="12" style="189" width="13"/>
    <col collapsed="false" customWidth="true" hidden="true" outlineLevel="0" max="18" min="18" style="188" width="11.71"/>
    <col collapsed="false" customWidth="true" hidden="false" outlineLevel="0" max="19" min="19" style="189" width="9.29"/>
    <col collapsed="false" customWidth="true" hidden="false" outlineLevel="0" max="20" min="20" style="189" width="4"/>
    <col collapsed="false" customWidth="true" hidden="false" outlineLevel="0" max="21" min="21" style="189" width="3"/>
    <col collapsed="false" customWidth="true" hidden="false" outlineLevel="0" max="22" min="22" style="189" width="15.71"/>
    <col collapsed="false" customWidth="true" hidden="false" outlineLevel="0" max="23" min="23" style="189" width="20.14"/>
    <col collapsed="false" customWidth="false" hidden="false" outlineLevel="0" max="16384" min="24" style="189" width="9.14"/>
  </cols>
  <sheetData>
    <row r="1" s="188" customFormat="true" ht="23.25" hidden="false" customHeight="true" outlineLevel="0" collapsed="false">
      <c r="A1" s="340" t="s">
        <v>142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</row>
    <row r="2" s="191" customFormat="true" ht="15" hidden="true" customHeight="false" outlineLevel="0" collapsed="false">
      <c r="A2" s="341" t="s">
        <v>37</v>
      </c>
      <c r="B2" s="342" t="n">
        <f aca="false">'Ambiente e Fixação de Objetivos'!B3</f>
        <v>0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3"/>
      <c r="Q2" s="344"/>
      <c r="R2" s="197"/>
      <c r="S2" s="345"/>
      <c r="T2" s="345"/>
      <c r="U2" s="346"/>
      <c r="V2" s="346"/>
      <c r="W2" s="346"/>
      <c r="X2" s="347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</row>
    <row r="3" s="191" customFormat="true" ht="15" hidden="true" customHeight="false" outlineLevel="0" collapsed="false">
      <c r="A3" s="348" t="s">
        <v>38</v>
      </c>
      <c r="B3" s="349" t="n">
        <f aca="false">'Ambiente e Fixação de Objetivos'!B4</f>
        <v>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2"/>
      <c r="R3" s="201"/>
      <c r="S3" s="353"/>
      <c r="T3" s="353"/>
      <c r="U3" s="354"/>
      <c r="V3" s="354"/>
      <c r="W3" s="354"/>
      <c r="X3" s="355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</row>
    <row r="4" s="191" customFormat="true" ht="15" hidden="true" customHeight="false" outlineLevel="0" collapsed="false">
      <c r="A4" s="341" t="s">
        <v>39</v>
      </c>
      <c r="B4" s="356" t="n">
        <f aca="false">'Ambiente e Fixação de Objetivos'!B19</f>
        <v>0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1"/>
      <c r="Q4" s="352"/>
      <c r="R4" s="202"/>
      <c r="S4" s="353"/>
      <c r="T4" s="353"/>
      <c r="U4" s="354"/>
      <c r="V4" s="354"/>
      <c r="W4" s="354"/>
      <c r="X4" s="355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</row>
    <row r="5" s="191" customFormat="true" ht="15" hidden="true" customHeight="false" outlineLevel="0" collapsed="false">
      <c r="A5" s="348" t="s">
        <v>40</v>
      </c>
      <c r="B5" s="357" t="n">
        <f aca="false">'Ambiente e Fixação de Objetivos'!B20</f>
        <v>0</v>
      </c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1"/>
      <c r="Q5" s="352"/>
      <c r="R5" s="202"/>
      <c r="S5" s="353"/>
      <c r="T5" s="353"/>
      <c r="U5" s="354"/>
      <c r="V5" s="354"/>
      <c r="W5" s="354"/>
      <c r="X5" s="355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</row>
    <row r="6" s="191" customFormat="true" ht="15" hidden="true" customHeight="false" outlineLevel="0" collapsed="false">
      <c r="A6" s="341" t="s">
        <v>49</v>
      </c>
      <c r="B6" s="356" t="str">
        <f aca="false">'Cálculo do Risco Inerente'!L6</f>
        <v>xxx</v>
      </c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1"/>
      <c r="Q6" s="352"/>
      <c r="R6" s="202"/>
      <c r="S6" s="353"/>
      <c r="T6" s="353"/>
      <c r="U6" s="354"/>
      <c r="V6" s="354"/>
      <c r="W6" s="354"/>
      <c r="X6" s="355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</row>
    <row r="7" s="191" customFormat="true" ht="19.7" hidden="true" customHeight="false" outlineLevel="0" collapsed="false">
      <c r="A7" s="348" t="s">
        <v>41</v>
      </c>
      <c r="B7" s="357" t="n">
        <f aca="false">'Ambiente e Fixação de Objetivos'!B21</f>
        <v>0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1"/>
      <c r="Q7" s="352"/>
      <c r="R7" s="202"/>
      <c r="S7" s="353"/>
      <c r="T7" s="353"/>
      <c r="U7" s="358"/>
      <c r="V7" s="354"/>
      <c r="W7" s="354"/>
      <c r="X7" s="355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</row>
    <row r="8" s="191" customFormat="true" ht="19.7" hidden="true" customHeight="false" outlineLevel="0" collapsed="false">
      <c r="A8" s="341" t="s">
        <v>42</v>
      </c>
      <c r="B8" s="356" t="str">
        <f aca="false">'Mapa de Riscos'!D9</f>
        <v>xxx1</v>
      </c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1"/>
      <c r="Q8" s="352"/>
      <c r="R8" s="202"/>
      <c r="S8" s="353"/>
      <c r="T8" s="353"/>
      <c r="U8" s="358"/>
      <c r="V8" s="354"/>
      <c r="W8" s="354"/>
      <c r="X8" s="355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</row>
    <row r="9" s="191" customFormat="true" ht="19.7" hidden="true" customHeight="false" outlineLevel="0" collapsed="false">
      <c r="A9" s="359" t="s">
        <v>44</v>
      </c>
      <c r="B9" s="360" t="str">
        <f aca="false">'Mapa de Riscos'!D10</f>
        <v>xx2</v>
      </c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1"/>
      <c r="Q9" s="362"/>
      <c r="R9" s="362"/>
      <c r="S9" s="363"/>
      <c r="T9" s="353"/>
      <c r="U9" s="358"/>
      <c r="V9" s="354"/>
      <c r="W9" s="354"/>
      <c r="X9" s="355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</row>
    <row r="10" s="191" customFormat="true" ht="19.7" hidden="true" customHeight="false" outlineLevel="0" collapsed="false">
      <c r="D10" s="358"/>
      <c r="E10" s="358"/>
      <c r="F10" s="358"/>
      <c r="G10" s="358"/>
      <c r="H10" s="358"/>
      <c r="I10" s="358"/>
      <c r="J10" s="358"/>
      <c r="S10" s="345"/>
      <c r="T10" s="353"/>
      <c r="U10" s="358"/>
      <c r="V10" s="354"/>
      <c r="W10" s="354"/>
      <c r="X10" s="355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</row>
    <row r="11" s="191" customFormat="true" ht="21.75" hidden="true" customHeight="true" outlineLevel="0" collapsed="false">
      <c r="A11" s="364" t="s">
        <v>46</v>
      </c>
      <c r="B11" s="365" t="n">
        <f aca="false">'Mapa de Riscos'!C10</f>
        <v>0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5"/>
      <c r="P11" s="366"/>
      <c r="Q11" s="366"/>
      <c r="R11" s="190"/>
      <c r="S11" s="367"/>
      <c r="T11" s="367"/>
      <c r="U11" s="368"/>
      <c r="V11" s="369"/>
      <c r="W11" s="369"/>
      <c r="X11" s="370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</row>
    <row r="12" s="191" customFormat="true" ht="19.7" hidden="true" customHeight="false" outlineLevel="0" collapsed="false">
      <c r="A12" s="371"/>
      <c r="B12" s="372"/>
      <c r="C12" s="372"/>
      <c r="D12" s="368"/>
      <c r="E12" s="368"/>
      <c r="F12" s="368"/>
      <c r="G12" s="368"/>
      <c r="H12" s="368"/>
      <c r="I12" s="368"/>
      <c r="J12" s="368"/>
      <c r="K12" s="372"/>
      <c r="L12" s="367"/>
      <c r="M12" s="367"/>
      <c r="N12" s="367"/>
      <c r="O12" s="367"/>
      <c r="P12" s="367"/>
      <c r="Q12" s="367"/>
      <c r="R12" s="367"/>
      <c r="S12" s="367"/>
      <c r="T12" s="367"/>
      <c r="U12" s="368"/>
      <c r="V12" s="369"/>
      <c r="W12" s="369"/>
      <c r="X12" s="370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</row>
    <row r="13" s="190" customFormat="true" ht="9.75" hidden="false" customHeight="true" outlineLevel="0" collapsed="false">
      <c r="A13" s="373"/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189"/>
      <c r="S13" s="374"/>
      <c r="T13" s="374"/>
      <c r="U13" s="374"/>
      <c r="V13" s="374"/>
      <c r="W13" s="374"/>
      <c r="X13" s="375"/>
    </row>
    <row r="14" s="188" customFormat="true" ht="8.25" hidden="false" customHeight="true" outlineLevel="0" collapsed="false">
      <c r="A14" s="376" t="s">
        <v>143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211"/>
      <c r="U14" s="211"/>
      <c r="V14" s="378"/>
      <c r="W14" s="211"/>
      <c r="X14" s="214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</row>
    <row r="15" s="188" customFormat="true" ht="38.25" hidden="false" customHeight="true" outlineLevel="0" collapsed="false">
      <c r="A15" s="376"/>
      <c r="C15" s="189"/>
      <c r="D15" s="215" t="s">
        <v>144</v>
      </c>
      <c r="E15" s="215"/>
      <c r="F15" s="215"/>
      <c r="G15" s="215"/>
      <c r="H15" s="215"/>
      <c r="I15" s="215"/>
      <c r="J15" s="215"/>
      <c r="K15" s="379"/>
      <c r="L15" s="380" t="s">
        <v>145</v>
      </c>
      <c r="M15" s="380"/>
      <c r="N15" s="380"/>
      <c r="O15" s="380"/>
      <c r="P15" s="380"/>
      <c r="Q15" s="380"/>
      <c r="R15" s="380"/>
      <c r="S15" s="380"/>
      <c r="T15" s="381"/>
      <c r="U15" s="381"/>
      <c r="V15" s="220" t="s">
        <v>99</v>
      </c>
      <c r="W15" s="220"/>
      <c r="X15" s="382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</row>
    <row r="16" s="188" customFormat="true" ht="18.75" hidden="false" customHeight="true" outlineLevel="0" collapsed="false">
      <c r="A16" s="376"/>
      <c r="B16" s="383" t="s">
        <v>146</v>
      </c>
      <c r="C16" s="384"/>
      <c r="D16" s="224" t="s">
        <v>196</v>
      </c>
      <c r="E16" s="225" t="s">
        <v>148</v>
      </c>
      <c r="F16" s="225"/>
      <c r="G16" s="225"/>
      <c r="H16" s="225"/>
      <c r="I16" s="225"/>
      <c r="J16" s="226" t="s">
        <v>149</v>
      </c>
      <c r="K16" s="385"/>
      <c r="L16" s="386" t="s">
        <v>150</v>
      </c>
      <c r="M16" s="386"/>
      <c r="N16" s="386"/>
      <c r="O16" s="386"/>
      <c r="P16" s="386"/>
      <c r="Q16" s="386"/>
      <c r="R16" s="387" t="s">
        <v>149</v>
      </c>
      <c r="S16" s="387"/>
      <c r="T16" s="218"/>
      <c r="U16" s="218"/>
      <c r="V16" s="220"/>
      <c r="W16" s="220"/>
      <c r="X16" s="221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</row>
    <row r="17" customFormat="false" ht="34.5" hidden="false" customHeight="true" outlineLevel="0" collapsed="false">
      <c r="A17" s="376"/>
      <c r="B17" s="383"/>
      <c r="C17" s="388"/>
      <c r="D17" s="224"/>
      <c r="E17" s="231" t="s">
        <v>151</v>
      </c>
      <c r="F17" s="232" t="s">
        <v>152</v>
      </c>
      <c r="G17" s="232" t="s">
        <v>153</v>
      </c>
      <c r="H17" s="232" t="s">
        <v>154</v>
      </c>
      <c r="I17" s="233" t="s">
        <v>155</v>
      </c>
      <c r="J17" s="226"/>
      <c r="K17" s="389"/>
      <c r="L17" s="390" t="s">
        <v>156</v>
      </c>
      <c r="M17" s="390"/>
      <c r="N17" s="390"/>
      <c r="O17" s="390"/>
      <c r="P17" s="390"/>
      <c r="Q17" s="391" t="s">
        <v>157</v>
      </c>
      <c r="R17" s="387"/>
      <c r="S17" s="387"/>
      <c r="T17" s="237"/>
      <c r="U17" s="237"/>
      <c r="V17" s="220"/>
      <c r="W17" s="220"/>
      <c r="X17" s="221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</row>
    <row r="18" customFormat="false" ht="103.5" hidden="false" customHeight="true" outlineLevel="0" collapsed="false">
      <c r="A18" s="376"/>
      <c r="B18" s="383"/>
      <c r="C18" s="388"/>
      <c r="D18" s="224"/>
      <c r="E18" s="231"/>
      <c r="F18" s="232"/>
      <c r="G18" s="232"/>
      <c r="H18" s="232"/>
      <c r="I18" s="233"/>
      <c r="J18" s="226"/>
      <c r="K18" s="388"/>
      <c r="L18" s="239" t="s">
        <v>158</v>
      </c>
      <c r="M18" s="240" t="s">
        <v>159</v>
      </c>
      <c r="N18" s="240" t="s">
        <v>124</v>
      </c>
      <c r="O18" s="240" t="s">
        <v>160</v>
      </c>
      <c r="P18" s="240" t="s">
        <v>161</v>
      </c>
      <c r="Q18" s="392" t="s">
        <v>162</v>
      </c>
      <c r="R18" s="387"/>
      <c r="S18" s="387"/>
      <c r="T18" s="237"/>
      <c r="U18" s="237"/>
      <c r="V18" s="241" t="s">
        <v>197</v>
      </c>
      <c r="W18" s="242" t="s">
        <v>70</v>
      </c>
      <c r="X18" s="221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  <c r="FY18" s="188"/>
      <c r="FZ18" s="188"/>
      <c r="GA18" s="188"/>
      <c r="GB18" s="188"/>
      <c r="GC18" s="188"/>
      <c r="GD18" s="188"/>
      <c r="GE18" s="188"/>
      <c r="GF18" s="188"/>
      <c r="GG18" s="188"/>
      <c r="GH18" s="188"/>
      <c r="GI18" s="188"/>
      <c r="GJ18" s="188"/>
      <c r="GK18" s="188"/>
      <c r="GL18" s="188"/>
      <c r="GM18" s="188"/>
      <c r="GN18" s="188"/>
      <c r="GO18" s="188"/>
      <c r="GP18" s="188"/>
      <c r="GQ18" s="188"/>
      <c r="GR18" s="188"/>
      <c r="GS18" s="188"/>
      <c r="GT18" s="188"/>
      <c r="GU18" s="188"/>
      <c r="GV18" s="188"/>
      <c r="GW18" s="188"/>
      <c r="GX18" s="188"/>
      <c r="GY18" s="188"/>
      <c r="GZ18" s="188"/>
      <c r="HA18" s="188"/>
      <c r="HB18" s="188"/>
      <c r="HC18" s="188"/>
      <c r="HD18" s="188"/>
      <c r="HE18" s="188"/>
      <c r="HF18" s="188"/>
      <c r="HG18" s="188"/>
      <c r="HH18" s="188"/>
      <c r="HI18" s="188"/>
      <c r="HJ18" s="188"/>
      <c r="HK18" s="188"/>
      <c r="HL18" s="188"/>
      <c r="HM18" s="188"/>
      <c r="HN18" s="188"/>
      <c r="HO18" s="188"/>
      <c r="HP18" s="188"/>
      <c r="HQ18" s="188"/>
      <c r="HR18" s="188"/>
      <c r="HS18" s="188"/>
      <c r="HT18" s="188"/>
    </row>
    <row r="19" customFormat="false" ht="21.75" hidden="false" customHeight="true" outlineLevel="0" collapsed="false">
      <c r="A19" s="376"/>
      <c r="B19" s="393" t="s">
        <v>164</v>
      </c>
      <c r="C19" s="244"/>
      <c r="D19" s="224"/>
      <c r="E19" s="245" t="s">
        <v>165</v>
      </c>
      <c r="F19" s="245" t="s">
        <v>166</v>
      </c>
      <c r="G19" s="245" t="s">
        <v>167</v>
      </c>
      <c r="H19" s="245" t="s">
        <v>168</v>
      </c>
      <c r="I19" s="245" t="s">
        <v>169</v>
      </c>
      <c r="J19" s="226"/>
      <c r="K19" s="394"/>
      <c r="L19" s="246" t="n">
        <v>0.15</v>
      </c>
      <c r="M19" s="246" t="n">
        <v>0.17</v>
      </c>
      <c r="N19" s="246" t="n">
        <v>0.12</v>
      </c>
      <c r="O19" s="246" t="n">
        <v>0.18</v>
      </c>
      <c r="P19" s="246" t="n">
        <v>0.13</v>
      </c>
      <c r="Q19" s="246" t="n">
        <v>0.25</v>
      </c>
      <c r="R19" s="395"/>
      <c r="S19" s="395" t="n">
        <f aca="false">SUM(L19:Q19)</f>
        <v>1</v>
      </c>
      <c r="T19" s="248"/>
      <c r="U19" s="248"/>
      <c r="V19" s="241"/>
      <c r="W19" s="242"/>
      <c r="X19" s="221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8"/>
      <c r="HI19" s="188"/>
      <c r="HJ19" s="188"/>
      <c r="HK19" s="188"/>
      <c r="HL19" s="188"/>
      <c r="HM19" s="188"/>
      <c r="HN19" s="188"/>
      <c r="HO19" s="188"/>
      <c r="HP19" s="188"/>
      <c r="HQ19" s="188"/>
      <c r="HR19" s="188"/>
      <c r="HS19" s="188"/>
      <c r="HT19" s="188"/>
    </row>
    <row r="20" customFormat="false" ht="14.25" hidden="false" customHeight="true" outlineLevel="0" collapsed="false">
      <c r="A20" s="376"/>
      <c r="B20" s="393"/>
      <c r="C20" s="244"/>
      <c r="D20" s="224"/>
      <c r="E20" s="250" t="n">
        <v>1</v>
      </c>
      <c r="F20" s="250" t="n">
        <v>2</v>
      </c>
      <c r="G20" s="250" t="n">
        <v>3</v>
      </c>
      <c r="H20" s="250" t="n">
        <v>4</v>
      </c>
      <c r="I20" s="250" t="n">
        <v>5</v>
      </c>
      <c r="J20" s="226"/>
      <c r="K20" s="394"/>
      <c r="L20" s="396" t="s">
        <v>170</v>
      </c>
      <c r="M20" s="396"/>
      <c r="N20" s="396"/>
      <c r="O20" s="396"/>
      <c r="P20" s="396"/>
      <c r="Q20" s="396"/>
      <c r="R20" s="395"/>
      <c r="S20" s="395"/>
      <c r="T20" s="248"/>
      <c r="U20" s="248"/>
      <c r="V20" s="241"/>
      <c r="W20" s="242"/>
      <c r="X20" s="221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8"/>
      <c r="EI20" s="188"/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8"/>
      <c r="FG20" s="188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8"/>
      <c r="GK20" s="188"/>
      <c r="GL20" s="188"/>
      <c r="GM20" s="188"/>
      <c r="GN20" s="188"/>
      <c r="GO20" s="188"/>
      <c r="GP20" s="188"/>
      <c r="GQ20" s="188"/>
      <c r="GR20" s="188"/>
      <c r="GS20" s="188"/>
      <c r="GT20" s="188"/>
      <c r="GU20" s="188"/>
      <c r="GV20" s="188"/>
      <c r="GW20" s="188"/>
      <c r="GX20" s="188"/>
      <c r="GY20" s="188"/>
      <c r="GZ20" s="188"/>
      <c r="HA20" s="188"/>
      <c r="HB20" s="188"/>
      <c r="HC20" s="188"/>
      <c r="HD20" s="188"/>
      <c r="HE20" s="188"/>
      <c r="HF20" s="188"/>
      <c r="HG20" s="188"/>
      <c r="HH20" s="188"/>
      <c r="HI20" s="188"/>
      <c r="HJ20" s="188"/>
      <c r="HK20" s="188"/>
      <c r="HL20" s="188"/>
      <c r="HM20" s="188"/>
      <c r="HN20" s="188"/>
      <c r="HO20" s="188"/>
      <c r="HP20" s="188"/>
      <c r="HQ20" s="188"/>
      <c r="HR20" s="188"/>
      <c r="HS20" s="188"/>
      <c r="HT20" s="188"/>
    </row>
    <row r="21" customFormat="false" ht="13.5" hidden="false" customHeight="true" outlineLevel="0" collapsed="false">
      <c r="A21" s="376"/>
      <c r="B21" s="393"/>
      <c r="C21" s="244"/>
      <c r="D21" s="253"/>
      <c r="E21" s="250" t="s">
        <v>171</v>
      </c>
      <c r="F21" s="250" t="s">
        <v>172</v>
      </c>
      <c r="G21" s="250" t="s">
        <v>173</v>
      </c>
      <c r="H21" s="250" t="s">
        <v>174</v>
      </c>
      <c r="I21" s="250" t="s">
        <v>198</v>
      </c>
      <c r="J21" s="226"/>
      <c r="K21" s="394"/>
      <c r="L21" s="396"/>
      <c r="M21" s="396"/>
      <c r="N21" s="396"/>
      <c r="O21" s="396"/>
      <c r="P21" s="396"/>
      <c r="Q21" s="396"/>
      <c r="R21" s="395"/>
      <c r="S21" s="395"/>
      <c r="T21" s="248"/>
      <c r="U21" s="248"/>
      <c r="V21" s="241"/>
      <c r="W21" s="242"/>
      <c r="X21" s="221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8"/>
      <c r="EI21" s="188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8"/>
      <c r="FG21" s="188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8"/>
      <c r="GK21" s="188"/>
      <c r="GL21" s="188"/>
      <c r="GM21" s="188"/>
      <c r="GN21" s="188"/>
      <c r="GO21" s="188"/>
      <c r="GP21" s="188"/>
      <c r="GQ21" s="188"/>
      <c r="GR21" s="188"/>
      <c r="GS21" s="188"/>
      <c r="GT21" s="188"/>
      <c r="GU21" s="188"/>
      <c r="GV21" s="188"/>
      <c r="GW21" s="188"/>
      <c r="GX21" s="188"/>
      <c r="GY21" s="188"/>
      <c r="GZ21" s="188"/>
      <c r="HA21" s="188"/>
      <c r="HB21" s="188"/>
      <c r="HC21" s="188"/>
      <c r="HD21" s="188"/>
      <c r="HE21" s="188"/>
      <c r="HF21" s="188"/>
      <c r="HG21" s="188"/>
      <c r="HH21" s="188"/>
      <c r="HI21" s="188"/>
      <c r="HJ21" s="188"/>
      <c r="HK21" s="188"/>
      <c r="HL21" s="188"/>
      <c r="HM21" s="188"/>
      <c r="HN21" s="188"/>
      <c r="HO21" s="188"/>
      <c r="HP21" s="188"/>
      <c r="HQ21" s="188"/>
      <c r="HR21" s="188"/>
      <c r="HS21" s="188"/>
      <c r="HT21" s="188"/>
    </row>
    <row r="22" customFormat="false" ht="19.5" hidden="false" customHeight="true" outlineLevel="0" collapsed="false">
      <c r="A22" s="397" t="str">
        <f aca="false">INDEX('Mapa de Riscos'!B22:B$48,ROWS('Mapa de Riscos'!B22))</f>
        <v>Subprocesso/ Atividade 1</v>
      </c>
      <c r="B22" s="398" t="str">
        <f aca="false">'Mapa de Riscos'!C22</f>
        <v>Evento 1</v>
      </c>
      <c r="C22" s="256"/>
      <c r="D22" s="257" t="n">
        <v>1</v>
      </c>
      <c r="E22" s="258" t="str">
        <f aca="false">IF(D22&gt;5,"Nota inválida",HLOOKUP(D22,E20:I21,2,0))</f>
        <v>Muito baixa</v>
      </c>
      <c r="F22" s="258" t="str">
        <f aca="false">IF(E22&gt;5,"Nota inválida",HLOOKUP(E22,#REF!,2,0))</f>
        <v>Nota inválida</v>
      </c>
      <c r="G22" s="258" t="str">
        <f aca="false">IF(F22&gt;5,"Nota inválida",HLOOKUP(F22,#REF!,2,0))</f>
        <v>Nota inválida</v>
      </c>
      <c r="H22" s="258" t="str">
        <f aca="false">IF(G22&gt;5,"Nota inválida",HLOOKUP(G22,#REF!,2,0))</f>
        <v>Nota inválida</v>
      </c>
      <c r="I22" s="258" t="str">
        <f aca="false">IF(H22&gt;5,"Nota inválida",HLOOKUP(H22,#REF!,2,0))</f>
        <v>Nota inválida</v>
      </c>
      <c r="J22" s="399" t="n">
        <v>1</v>
      </c>
      <c r="K22" s="400"/>
      <c r="L22" s="261" t="n">
        <v>0</v>
      </c>
      <c r="M22" s="261" t="n">
        <v>0</v>
      </c>
      <c r="N22" s="261" t="n">
        <v>0</v>
      </c>
      <c r="O22" s="261" t="n">
        <v>0</v>
      </c>
      <c r="P22" s="261" t="n">
        <v>0</v>
      </c>
      <c r="Q22" s="261" t="n">
        <v>0</v>
      </c>
      <c r="R22" s="263" t="n">
        <f aca="false">IFERROR(((L22*$L$19)+(M22*$M$19)+(N22*$N$19)+(O22*$O$19)+(P22*$P$19)+(Q22*$Q$19))/((IF(L22=0,0,$L$19)+(IF(M22=0,0,$M$19))+(IF(N22=0,0,$N$19))+(IF(O22=0,0,$O$19))+(IF(P22=0,0,$P$19))+(IF(Q22=0,0,$Q$19)))),0)</f>
        <v>0</v>
      </c>
      <c r="S22" s="264" t="n">
        <f aca="false">ROUND(IFERROR(((L22*$L$19)+(M22*$M$19)+(N22*$N$19)+(O22*$O$19)+(P22*$P$19)+(Q22*$Q$19))/((IF(L22=0,0,$L$19)+(IF(M22=0,0,$M$19))+(IF(N22=0,0,$N$19))+(IF(O22=0,0,$O$19))+(IF(P22=0,0,$P$19))+(IF(Q22=0,0,$Q$19)))),0),0)</f>
        <v>0</v>
      </c>
      <c r="T22" s="265"/>
      <c r="U22" s="265"/>
      <c r="V22" s="266" t="n">
        <f aca="false">J22*S22</f>
        <v>0</v>
      </c>
      <c r="W22" s="401" t="str">
        <f aca="false">IF(V22&lt;4,"Risco Pequeno",IF(V22&lt;7,"Risco Moderado",IF(V22&lt;15,"Risco Alto","Risco Crítico")))</f>
        <v>Risco Pequeno</v>
      </c>
      <c r="X22" s="268"/>
      <c r="Y22" s="269"/>
      <c r="DS22" s="188"/>
      <c r="DT22" s="188"/>
      <c r="DU22" s="188"/>
      <c r="DV22" s="188"/>
      <c r="DW22" s="188"/>
      <c r="DX22" s="188"/>
      <c r="DY22" s="188"/>
      <c r="DZ22" s="188"/>
      <c r="EA22" s="188"/>
      <c r="EB22" s="188"/>
      <c r="EC22" s="188"/>
      <c r="ED22" s="188"/>
      <c r="EE22" s="188"/>
      <c r="EF22" s="188"/>
      <c r="EG22" s="188"/>
      <c r="EH22" s="188"/>
      <c r="EI22" s="188"/>
      <c r="EJ22" s="188"/>
      <c r="EK22" s="188"/>
      <c r="EL22" s="188"/>
      <c r="EM22" s="188"/>
      <c r="EN22" s="188"/>
      <c r="EO22" s="188"/>
      <c r="EP22" s="188"/>
      <c r="EQ22" s="188"/>
      <c r="ER22" s="188"/>
      <c r="ES22" s="188"/>
      <c r="ET22" s="188"/>
      <c r="EU22" s="188"/>
      <c r="EV22" s="188"/>
      <c r="EW22" s="188"/>
      <c r="EX22" s="188"/>
      <c r="EY22" s="188"/>
      <c r="EZ22" s="188"/>
      <c r="FA22" s="188"/>
      <c r="FB22" s="188"/>
      <c r="FC22" s="188"/>
      <c r="FD22" s="188"/>
      <c r="FE22" s="188"/>
      <c r="FF22" s="188"/>
      <c r="FG22" s="188"/>
      <c r="FH22" s="188"/>
      <c r="FI22" s="188"/>
      <c r="FJ22" s="188"/>
      <c r="FK22" s="188"/>
      <c r="FL22" s="188"/>
      <c r="FM22" s="188"/>
      <c r="FN22" s="188"/>
      <c r="FO22" s="188"/>
      <c r="FP22" s="188"/>
      <c r="FQ22" s="188"/>
      <c r="FR22" s="188"/>
      <c r="FS22" s="188"/>
      <c r="FT22" s="188"/>
      <c r="FU22" s="188"/>
      <c r="FV22" s="188"/>
      <c r="FW22" s="188"/>
      <c r="FX22" s="188"/>
      <c r="FY22" s="188"/>
      <c r="FZ22" s="188"/>
      <c r="GA22" s="188"/>
      <c r="GB22" s="188"/>
      <c r="GC22" s="188"/>
      <c r="GD22" s="188"/>
      <c r="GE22" s="188"/>
      <c r="GF22" s="188"/>
      <c r="GG22" s="188"/>
      <c r="GH22" s="188"/>
      <c r="GI22" s="188"/>
      <c r="GJ22" s="188"/>
      <c r="GK22" s="188"/>
      <c r="GL22" s="188"/>
      <c r="GM22" s="188"/>
      <c r="GN22" s="188"/>
      <c r="GO22" s="188"/>
      <c r="GP22" s="188"/>
      <c r="GQ22" s="188"/>
      <c r="GR22" s="188"/>
      <c r="GS22" s="188"/>
      <c r="GT22" s="188"/>
      <c r="GU22" s="188"/>
      <c r="GV22" s="188"/>
      <c r="GW22" s="188"/>
      <c r="GX22" s="188"/>
      <c r="GY22" s="188"/>
      <c r="GZ22" s="188"/>
      <c r="HA22" s="188"/>
      <c r="HB22" s="188"/>
      <c r="HC22" s="188"/>
      <c r="HD22" s="188"/>
      <c r="HE22" s="188"/>
      <c r="HF22" s="188"/>
      <c r="HG22" s="188"/>
      <c r="HH22" s="188"/>
      <c r="HI22" s="188"/>
      <c r="HJ22" s="188"/>
      <c r="HK22" s="188"/>
      <c r="HL22" s="188"/>
      <c r="HM22" s="188"/>
      <c r="HN22" s="188"/>
      <c r="HO22" s="188"/>
      <c r="HP22" s="188"/>
      <c r="HQ22" s="188"/>
      <c r="HR22" s="188"/>
      <c r="HS22" s="188"/>
      <c r="HT22" s="188"/>
    </row>
    <row r="23" customFormat="false" ht="19.5" hidden="false" customHeight="true" outlineLevel="0" collapsed="false">
      <c r="A23" s="397"/>
      <c r="B23" s="398" t="str">
        <f aca="false">'Mapa de Riscos'!C23</f>
        <v>Evento 2 </v>
      </c>
      <c r="C23" s="256"/>
      <c r="D23" s="257" t="n">
        <v>1</v>
      </c>
      <c r="E23" s="258" t="str">
        <f aca="false">IF(D23&gt;5,"Nota inválida",HLOOKUP(D23,E20:I21,2,0))</f>
        <v>Muito baixa</v>
      </c>
      <c r="F23" s="258" t="str">
        <f aca="false">IF(E23&gt;5,"Nota inválida",HLOOKUP(E23,#REF!,2,0))</f>
        <v>Nota inválida</v>
      </c>
      <c r="G23" s="258" t="str">
        <f aca="false">IF(F23&gt;5,"Nota inválida",HLOOKUP(F23,#REF!,2,0))</f>
        <v>Nota inválida</v>
      </c>
      <c r="H23" s="258" t="str">
        <f aca="false">IF(G23&gt;5,"Nota inválida",HLOOKUP(G23,#REF!,2,0))</f>
        <v>Nota inválida</v>
      </c>
      <c r="I23" s="258" t="str">
        <f aca="false">IF(H23&gt;5,"Nota inválida",HLOOKUP(H23,#REF!,2,0))</f>
        <v>Nota inválida</v>
      </c>
      <c r="J23" s="399" t="n">
        <f aca="false">IF(D23&gt;5,"-",IF(D23&lt;1,"-",D23))</f>
        <v>1</v>
      </c>
      <c r="K23" s="400"/>
      <c r="L23" s="261" t="n">
        <v>0</v>
      </c>
      <c r="M23" s="261" t="n">
        <v>0</v>
      </c>
      <c r="N23" s="261" t="n">
        <v>0</v>
      </c>
      <c r="O23" s="261" t="n">
        <v>0</v>
      </c>
      <c r="P23" s="261" t="n">
        <v>0</v>
      </c>
      <c r="Q23" s="261" t="n">
        <v>0</v>
      </c>
      <c r="R23" s="263" t="n">
        <f aca="false">IFERROR(((L23*$L$19)+(M23*$M$19)+(N23*$N$19)+(O23*$O$19)+(P23*$P$19)+(Q23*$Q$19))/((IF(L23=0,0,$L$19)+(IF(M23=0,0,$M$19))+(IF(N23=0,0,$N$19))+(IF(O23=0,0,$O$19))+(IF(P23=0,0,$P$19))+(IF(Q23=0,0,$Q$19)))),0)</f>
        <v>0</v>
      </c>
      <c r="S23" s="264" t="n">
        <f aca="false">ROUND(IFERROR(((L23*$L$19)+(M23*$M$19)+(N23*$N$19)+(O23*$O$19)+(P23*$P$19)+(Q23*$Q$19))/((IF(L23=0,0,$L$19)+(IF(M23=0,0,$M$19))+(IF(N23=0,0,$N$19))+(IF(O23=0,0,$O$19))+(IF(P23=0,0,$P$19))+(IF(Q23=0,0,$Q$19)))),0),0)</f>
        <v>0</v>
      </c>
      <c r="T23" s="265"/>
      <c r="U23" s="265"/>
      <c r="V23" s="266" t="n">
        <f aca="false">J23*S23</f>
        <v>0</v>
      </c>
      <c r="W23" s="401" t="str">
        <f aca="false">IF(V23&lt;4,"Risco Pequeno",IF(V23&lt;7,"Risco Moderado",IF(V23&lt;15,"Risco Alto","Risco Crítico")))</f>
        <v>Risco Pequeno</v>
      </c>
      <c r="X23" s="268"/>
      <c r="Y23" s="269"/>
      <c r="DS23" s="188"/>
      <c r="DT23" s="188"/>
      <c r="DU23" s="188"/>
      <c r="DV23" s="188"/>
      <c r="DW23" s="188"/>
      <c r="DX23" s="188"/>
      <c r="DY23" s="188"/>
      <c r="DZ23" s="188"/>
      <c r="EA23" s="188"/>
      <c r="EB23" s="188"/>
      <c r="EC23" s="188"/>
      <c r="ED23" s="188"/>
      <c r="EE23" s="188"/>
      <c r="EF23" s="188"/>
      <c r="EG23" s="188"/>
      <c r="EH23" s="188"/>
      <c r="EI23" s="188"/>
      <c r="EJ23" s="188"/>
      <c r="EK23" s="188"/>
      <c r="EL23" s="188"/>
      <c r="EM23" s="188"/>
      <c r="EN23" s="188"/>
      <c r="EO23" s="188"/>
      <c r="EP23" s="188"/>
      <c r="EQ23" s="188"/>
      <c r="ER23" s="188"/>
      <c r="ES23" s="188"/>
      <c r="ET23" s="188"/>
      <c r="EU23" s="188"/>
      <c r="EV23" s="188"/>
      <c r="EW23" s="188"/>
      <c r="EX23" s="188"/>
      <c r="EY23" s="188"/>
      <c r="EZ23" s="188"/>
      <c r="FA23" s="188"/>
      <c r="FB23" s="188"/>
      <c r="FC23" s="188"/>
      <c r="FD23" s="188"/>
      <c r="FE23" s="188"/>
      <c r="FF23" s="188"/>
      <c r="FG23" s="188"/>
      <c r="FH23" s="188"/>
      <c r="FI23" s="188"/>
      <c r="FJ23" s="188"/>
      <c r="FK23" s="188"/>
      <c r="FL23" s="188"/>
      <c r="FM23" s="188"/>
      <c r="FN23" s="188"/>
      <c r="FO23" s="188"/>
      <c r="FP23" s="188"/>
      <c r="FQ23" s="188"/>
      <c r="FR23" s="188"/>
      <c r="FS23" s="188"/>
      <c r="FT23" s="188"/>
      <c r="FU23" s="188"/>
      <c r="FV23" s="188"/>
      <c r="FW23" s="188"/>
      <c r="FX23" s="188"/>
      <c r="FY23" s="188"/>
      <c r="FZ23" s="188"/>
      <c r="GA23" s="188"/>
      <c r="GB23" s="188"/>
      <c r="GC23" s="188"/>
      <c r="GD23" s="188"/>
      <c r="GE23" s="188"/>
      <c r="GF23" s="188"/>
      <c r="GG23" s="188"/>
      <c r="GH23" s="188"/>
      <c r="GI23" s="188"/>
      <c r="GJ23" s="188"/>
      <c r="GK23" s="188"/>
      <c r="GL23" s="188"/>
      <c r="GM23" s="188"/>
      <c r="GN23" s="188"/>
      <c r="GO23" s="188"/>
      <c r="GP23" s="188"/>
      <c r="GQ23" s="188"/>
      <c r="GR23" s="188"/>
      <c r="GS23" s="188"/>
      <c r="GT23" s="188"/>
      <c r="GU23" s="188"/>
      <c r="GV23" s="188"/>
      <c r="GW23" s="188"/>
      <c r="GX23" s="188"/>
      <c r="GY23" s="188"/>
      <c r="GZ23" s="188"/>
      <c r="HA23" s="188"/>
      <c r="HB23" s="188"/>
      <c r="HC23" s="188"/>
      <c r="HD23" s="188"/>
      <c r="HE23" s="188"/>
      <c r="HF23" s="188"/>
      <c r="HG23" s="188"/>
      <c r="HH23" s="188"/>
      <c r="HI23" s="188"/>
      <c r="HJ23" s="188"/>
      <c r="HK23" s="188"/>
      <c r="HL23" s="188"/>
      <c r="HM23" s="188"/>
      <c r="HN23" s="188"/>
      <c r="HO23" s="188"/>
      <c r="HP23" s="188"/>
      <c r="HQ23" s="188"/>
      <c r="HR23" s="188"/>
      <c r="HS23" s="188"/>
      <c r="HT23" s="188"/>
    </row>
    <row r="24" customFormat="false" ht="19.5" hidden="false" customHeight="true" outlineLevel="0" collapsed="false">
      <c r="A24" s="397"/>
      <c r="B24" s="402" t="str">
        <f aca="false">'Mapa de Riscos'!C24</f>
        <v>Evento 3</v>
      </c>
      <c r="C24" s="256"/>
      <c r="D24" s="257" t="n">
        <v>1</v>
      </c>
      <c r="E24" s="258" t="str">
        <f aca="false">IF(D24&gt;5,"Nota inválida",HLOOKUP(D24,E20:I21,2,0))</f>
        <v>Muito baixa</v>
      </c>
      <c r="F24" s="258" t="str">
        <f aca="false">IF(E24&gt;5,"Nota inválida",HLOOKUP(E24,#REF!,2,0))</f>
        <v>Nota inválida</v>
      </c>
      <c r="G24" s="258" t="str">
        <f aca="false">IF(F24&gt;5,"Nota inválida",HLOOKUP(F24,#REF!,2,0))</f>
        <v>Nota inválida</v>
      </c>
      <c r="H24" s="258" t="str">
        <f aca="false">IF(G24&gt;5,"Nota inválida",HLOOKUP(G24,#REF!,2,0))</f>
        <v>Nota inválida</v>
      </c>
      <c r="I24" s="258" t="str">
        <f aca="false">IF(H24&gt;5,"Nota inválida",HLOOKUP(H24,#REF!,2,0))</f>
        <v>Nota inválida</v>
      </c>
      <c r="J24" s="399" t="n">
        <f aca="false">IF(D24&gt;5,"-",IF(D24&lt;1,"-",D24))</f>
        <v>1</v>
      </c>
      <c r="K24" s="400"/>
      <c r="L24" s="261" t="n">
        <v>0</v>
      </c>
      <c r="M24" s="261" t="n">
        <v>0</v>
      </c>
      <c r="N24" s="261" t="n">
        <v>0</v>
      </c>
      <c r="O24" s="261" t="n">
        <v>0</v>
      </c>
      <c r="P24" s="261" t="n">
        <v>0</v>
      </c>
      <c r="Q24" s="261" t="n">
        <v>0</v>
      </c>
      <c r="R24" s="263" t="n">
        <f aca="false">IFERROR(((L24*$L$19)+(M24*$M$19)+(N24*$N$19)+(O24*$O$19)+(P24*$P$19)+(Q24*$Q$19))/((IF(L24=0,0,$L$19)+(IF(M24=0,0,$M$19))+(IF(N24=0,0,$N$19))+(IF(O24=0,0,$O$19))+(IF(P24=0,0,$P$19))+(IF(Q24=0,0,$Q$19)))),0)</f>
        <v>0</v>
      </c>
      <c r="S24" s="264" t="n">
        <f aca="false">ROUND(IFERROR(((L24*$L$19)+(M24*$M$19)+(N24*$N$19)+(O24*$O$19)+(P24*$P$19)+(Q24*$Q$19))/((IF(L24=0,0,$L$19)+(IF(M24=0,0,$M$19))+(IF(N24=0,0,$N$19))+(IF(O24=0,0,$O$19))+(IF(P24=0,0,$P$19))+(IF(Q24=0,0,$Q$19)))),0),0)</f>
        <v>0</v>
      </c>
      <c r="T24" s="265"/>
      <c r="U24" s="265"/>
      <c r="V24" s="266" t="n">
        <f aca="false">J24*S24</f>
        <v>0</v>
      </c>
      <c r="W24" s="401" t="str">
        <f aca="false">IF(V24&lt;4,"Risco Pequeno",IF(V24&lt;7,"Risco Moderado",IF(V24&lt;15,"Risco Alto","Risco Crítico")))</f>
        <v>Risco Pequeno</v>
      </c>
      <c r="X24" s="268"/>
      <c r="Y24" s="269"/>
      <c r="DS24" s="188"/>
      <c r="DT24" s="188"/>
      <c r="DU24" s="188"/>
      <c r="DV24" s="188"/>
      <c r="DW24" s="188"/>
      <c r="DX24" s="188"/>
      <c r="DY24" s="188"/>
      <c r="DZ24" s="188"/>
      <c r="EA24" s="188"/>
      <c r="EB24" s="188"/>
      <c r="EC24" s="188"/>
      <c r="ED24" s="188"/>
      <c r="EE24" s="188"/>
      <c r="EF24" s="188"/>
      <c r="EG24" s="188"/>
      <c r="EH24" s="188"/>
      <c r="EI24" s="188"/>
      <c r="EJ24" s="188"/>
      <c r="EK24" s="188"/>
      <c r="EL24" s="188"/>
      <c r="EM24" s="188"/>
      <c r="EN24" s="188"/>
      <c r="EO24" s="188"/>
      <c r="EP24" s="188"/>
      <c r="EQ24" s="188"/>
      <c r="ER24" s="188"/>
      <c r="ES24" s="188"/>
      <c r="ET24" s="188"/>
      <c r="EU24" s="188"/>
      <c r="EV24" s="188"/>
      <c r="EW24" s="188"/>
      <c r="EX24" s="188"/>
      <c r="EY24" s="188"/>
      <c r="EZ24" s="188"/>
      <c r="FA24" s="188"/>
      <c r="FB24" s="188"/>
      <c r="FC24" s="188"/>
      <c r="FD24" s="188"/>
      <c r="FE24" s="188"/>
      <c r="FF24" s="188"/>
      <c r="FG24" s="188"/>
      <c r="FH24" s="188"/>
      <c r="FI24" s="188"/>
      <c r="FJ24" s="188"/>
      <c r="FK24" s="188"/>
      <c r="FL24" s="188"/>
      <c r="FM24" s="188"/>
      <c r="FN24" s="188"/>
      <c r="FO24" s="188"/>
      <c r="FP24" s="188"/>
      <c r="FQ24" s="188"/>
      <c r="FR24" s="188"/>
      <c r="FS24" s="188"/>
      <c r="FT24" s="188"/>
      <c r="FU24" s="188"/>
      <c r="FV24" s="188"/>
      <c r="FW24" s="188"/>
      <c r="FX24" s="188"/>
      <c r="FY24" s="188"/>
      <c r="FZ24" s="188"/>
      <c r="GA24" s="188"/>
      <c r="GB24" s="188"/>
      <c r="GC24" s="188"/>
      <c r="GD24" s="188"/>
      <c r="GE24" s="188"/>
      <c r="GF24" s="188"/>
      <c r="GG24" s="188"/>
      <c r="GH24" s="188"/>
      <c r="GI24" s="188"/>
      <c r="GJ24" s="188"/>
      <c r="GK24" s="188"/>
      <c r="GL24" s="188"/>
      <c r="GM24" s="188"/>
      <c r="GN24" s="188"/>
      <c r="GO24" s="188"/>
      <c r="GP24" s="188"/>
      <c r="GQ24" s="188"/>
      <c r="GR24" s="188"/>
      <c r="GS24" s="188"/>
      <c r="GT24" s="188"/>
      <c r="GU24" s="188"/>
      <c r="GV24" s="188"/>
      <c r="GW24" s="188"/>
      <c r="GX24" s="188"/>
      <c r="GY24" s="188"/>
      <c r="GZ24" s="188"/>
      <c r="HA24" s="188"/>
      <c r="HB24" s="188"/>
      <c r="HC24" s="188"/>
      <c r="HD24" s="188"/>
      <c r="HE24" s="188"/>
      <c r="HF24" s="188"/>
      <c r="HG24" s="188"/>
      <c r="HH24" s="188"/>
      <c r="HI24" s="188"/>
      <c r="HJ24" s="188"/>
      <c r="HK24" s="188"/>
      <c r="HL24" s="188"/>
      <c r="HM24" s="188"/>
      <c r="HN24" s="188"/>
      <c r="HO24" s="188"/>
      <c r="HP24" s="188"/>
      <c r="HQ24" s="188"/>
      <c r="HR24" s="188"/>
      <c r="HS24" s="188"/>
      <c r="HT24" s="188"/>
    </row>
    <row r="25" customFormat="false" ht="19.5" hidden="false" customHeight="true" outlineLevel="0" collapsed="false">
      <c r="A25" s="397" t="str">
        <f aca="false">INDEX('Mapa de Riscos'!B25:B$48,ROWS('Mapa de Riscos'!B25))</f>
        <v>Subprocesso/ Atividade 2</v>
      </c>
      <c r="B25" s="398" t="str">
        <f aca="false">'Mapa de Riscos'!C25</f>
        <v>Evento 1</v>
      </c>
      <c r="C25" s="256"/>
      <c r="D25" s="257" t="n">
        <v>1</v>
      </c>
      <c r="E25" s="258" t="str">
        <f aca="false">IF(D25&gt;5,"Nota inválida",HLOOKUP(D25,E20:I21,2,0))</f>
        <v>Muito baixa</v>
      </c>
      <c r="F25" s="258" t="str">
        <f aca="false">IF(E25&gt;5,"Nota inválida",HLOOKUP(E25,#REF!,2,0))</f>
        <v>Nota inválida</v>
      </c>
      <c r="G25" s="258" t="str">
        <f aca="false">IF(F25&gt;5,"Nota inválida",HLOOKUP(F25,#REF!,2,0))</f>
        <v>Nota inválida</v>
      </c>
      <c r="H25" s="258" t="str">
        <f aca="false">IF(G25&gt;5,"Nota inválida",HLOOKUP(G25,#REF!,2,0))</f>
        <v>Nota inválida</v>
      </c>
      <c r="I25" s="258" t="str">
        <f aca="false">IF(H25&gt;5,"Nota inválida",HLOOKUP(H25,#REF!,2,0))</f>
        <v>Nota inválida</v>
      </c>
      <c r="J25" s="399" t="n">
        <f aca="false">IF(D25&gt;5,"-",IF(D25&lt;1,"-",D25))</f>
        <v>1</v>
      </c>
      <c r="K25" s="400"/>
      <c r="L25" s="261" t="n">
        <v>0</v>
      </c>
      <c r="M25" s="261" t="n">
        <v>0</v>
      </c>
      <c r="N25" s="261" t="n">
        <v>0</v>
      </c>
      <c r="O25" s="261" t="n">
        <v>0</v>
      </c>
      <c r="P25" s="261" t="n">
        <v>0</v>
      </c>
      <c r="Q25" s="261" t="n">
        <v>0</v>
      </c>
      <c r="R25" s="263" t="n">
        <f aca="false">IFERROR(((L25*$L$19)+(M25*$M$19)+(N25*$N$19)+(O25*$O$19)+(P25*$P$19)+(Q25*$Q$19))/((IF(L25=0,0,$L$19)+(IF(M25=0,0,$M$19))+(IF(N25=0,0,$N$19))+(IF(O25=0,0,$O$19))+(IF(P25=0,0,$P$19))+(IF(Q25=0,0,$Q$19)))),0)</f>
        <v>0</v>
      </c>
      <c r="S25" s="264" t="n">
        <f aca="false">ROUND(IFERROR(((L25*$L$19)+(M25*$M$19)+(N25*$N$19)+(O25*$O$19)+(P25*$P$19)+(Q25*$Q$19))/((IF(L25=0,0,$L$19)+(IF(M25=0,0,$M$19))+(IF(N25=0,0,$N$19))+(IF(O25=0,0,$O$19))+(IF(P25=0,0,$P$19))+(IF(Q25=0,0,$Q$19)))),0),0)</f>
        <v>0</v>
      </c>
      <c r="T25" s="265"/>
      <c r="U25" s="265"/>
      <c r="V25" s="266" t="n">
        <f aca="false">J25*S25</f>
        <v>0</v>
      </c>
      <c r="W25" s="401" t="str">
        <f aca="false">IF(V25&lt;4,"Risco Pequeno",IF(V25&lt;7,"Risco Moderado",IF(V25&lt;15,"Risco Alto","Risco Crítico")))</f>
        <v>Risco Pequeno</v>
      </c>
      <c r="X25" s="268"/>
      <c r="Y25" s="269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</row>
    <row r="26" customFormat="false" ht="19.5" hidden="false" customHeight="true" outlineLevel="0" collapsed="false">
      <c r="A26" s="397"/>
      <c r="B26" s="398" t="str">
        <f aca="false">'Mapa de Riscos'!C26</f>
        <v>Evento 2</v>
      </c>
      <c r="C26" s="256"/>
      <c r="D26" s="257" t="n">
        <v>1</v>
      </c>
      <c r="E26" s="258" t="str">
        <f aca="false">IF(D26&gt;5,"Nota inválida",HLOOKUP(D26,E20:I21,2,0))</f>
        <v>Muito baixa</v>
      </c>
      <c r="F26" s="258" t="str">
        <f aca="false">IF(E26&gt;5,"Nota inválida",HLOOKUP(E26,#REF!,2,0))</f>
        <v>Nota inválida</v>
      </c>
      <c r="G26" s="258" t="str">
        <f aca="false">IF(F26&gt;5,"Nota inválida",HLOOKUP(F26,#REF!,2,0))</f>
        <v>Nota inválida</v>
      </c>
      <c r="H26" s="258" t="str">
        <f aca="false">IF(G26&gt;5,"Nota inválida",HLOOKUP(G26,#REF!,2,0))</f>
        <v>Nota inválida</v>
      </c>
      <c r="I26" s="258" t="str">
        <f aca="false">IF(H26&gt;5,"Nota inválida",HLOOKUP(H26,#REF!,2,0))</f>
        <v>Nota inválida</v>
      </c>
      <c r="J26" s="399" t="n">
        <f aca="false">IF(D26&gt;5,"-",IF(D26&lt;1,"-",D26))</f>
        <v>1</v>
      </c>
      <c r="K26" s="400"/>
      <c r="L26" s="261" t="n">
        <v>0</v>
      </c>
      <c r="M26" s="261" t="n">
        <v>0</v>
      </c>
      <c r="N26" s="261" t="n">
        <v>0</v>
      </c>
      <c r="O26" s="261" t="n">
        <v>0</v>
      </c>
      <c r="P26" s="261" t="n">
        <v>0</v>
      </c>
      <c r="Q26" s="261" t="n">
        <v>0</v>
      </c>
      <c r="R26" s="263" t="n">
        <f aca="false">IFERROR(((L26*$L$19)+(M26*$M$19)+(N26*$N$19)+(O26*$O$19)+(P26*$P$19)+(Q26*$Q$19))/((IF(L26=0,0,$L$19)+(IF(M26=0,0,$M$19))+(IF(N26=0,0,$N$19))+(IF(O26=0,0,$O$19))+(IF(P26=0,0,$P$19))+(IF(Q26=0,0,$Q$19)))),0)</f>
        <v>0</v>
      </c>
      <c r="S26" s="264" t="n">
        <f aca="false">ROUND(IFERROR(((L26*$L$19)+(M26*$M$19)+(N26*$N$19)+(O26*$O$19)+(P26*$P$19)+(Q26*$Q$19))/((IF(L26=0,0,$L$19)+(IF(M26=0,0,$M$19))+(IF(N26=0,0,$N$19))+(IF(O26=0,0,$O$19))+(IF(P26=0,0,$P$19))+(IF(Q26=0,0,$Q$19)))),0),0)</f>
        <v>0</v>
      </c>
      <c r="T26" s="265"/>
      <c r="U26" s="265"/>
      <c r="V26" s="266" t="n">
        <f aca="false">J26*S26</f>
        <v>0</v>
      </c>
      <c r="W26" s="401" t="str">
        <f aca="false">IF(V26&lt;4,"Risco Pequeno",IF(V26&lt;7,"Risco Moderado",IF(V26&lt;15,"Risco Alto","Risco Crítico")))</f>
        <v>Risco Pequeno</v>
      </c>
      <c r="X26" s="268"/>
      <c r="Y26" s="269"/>
    </row>
    <row r="27" customFormat="false" ht="19.5" hidden="false" customHeight="true" outlineLevel="0" collapsed="false">
      <c r="A27" s="397"/>
      <c r="B27" s="398" t="str">
        <f aca="false">'Mapa de Riscos'!C27</f>
        <v>Evento 3</v>
      </c>
      <c r="C27" s="256"/>
      <c r="D27" s="257" t="n">
        <v>1</v>
      </c>
      <c r="E27" s="258" t="str">
        <f aca="false">IF(D27&gt;5,"Nota inválida",HLOOKUP(D27,E20:I21,2,0))</f>
        <v>Muito baixa</v>
      </c>
      <c r="F27" s="258" t="str">
        <f aca="false">IF(E27&gt;5,"Nota inválida",HLOOKUP(E27,#REF!,2,0))</f>
        <v>Nota inválida</v>
      </c>
      <c r="G27" s="258" t="str">
        <f aca="false">IF(F27&gt;5,"Nota inválida",HLOOKUP(F27,#REF!,2,0))</f>
        <v>Nota inválida</v>
      </c>
      <c r="H27" s="258" t="str">
        <f aca="false">IF(G27&gt;5,"Nota inválida",HLOOKUP(G27,#REF!,2,0))</f>
        <v>Nota inválida</v>
      </c>
      <c r="I27" s="258" t="str">
        <f aca="false">IF(H27&gt;5,"Nota inválida",HLOOKUP(H27,#REF!,2,0))</f>
        <v>Nota inválida</v>
      </c>
      <c r="J27" s="399" t="n">
        <f aca="false">IF(D27&gt;5,"-",IF(D27&lt;1,"-",D27))</f>
        <v>1</v>
      </c>
      <c r="K27" s="400"/>
      <c r="L27" s="261" t="n">
        <v>0</v>
      </c>
      <c r="M27" s="261" t="n">
        <v>0</v>
      </c>
      <c r="N27" s="261" t="n">
        <v>0</v>
      </c>
      <c r="O27" s="261" t="n">
        <v>0</v>
      </c>
      <c r="P27" s="261" t="n">
        <v>0</v>
      </c>
      <c r="Q27" s="261" t="n">
        <v>0</v>
      </c>
      <c r="R27" s="263" t="n">
        <f aca="false">IFERROR(((L27*$L$19)+(M27*$M$19)+(N27*$N$19)+(O27*$O$19)+(P27*$P$19)+(Q27*$Q$19))/((IF(L27=0,0,$L$19)+(IF(M27=0,0,$M$19))+(IF(N27=0,0,$N$19))+(IF(O27=0,0,$O$19))+(IF(P27=0,0,$P$19))+(IF(Q27=0,0,$Q$19)))),0)</f>
        <v>0</v>
      </c>
      <c r="S27" s="264" t="n">
        <f aca="false">ROUND(IFERROR(((L27*$L$19)+(M27*$M$19)+(N27*$N$19)+(O27*$O$19)+(P27*$P$19)+(Q27*$Q$19))/((IF(L27=0,0,$L$19)+(IF(M27=0,0,$M$19))+(IF(N27=0,0,$N$19))+(IF(O27=0,0,$O$19))+(IF(P27=0,0,$P$19))+(IF(Q27=0,0,$Q$19)))),0),0)</f>
        <v>0</v>
      </c>
      <c r="T27" s="265"/>
      <c r="U27" s="265"/>
      <c r="V27" s="266" t="n">
        <f aca="false">J27*S27</f>
        <v>0</v>
      </c>
      <c r="W27" s="401" t="str">
        <f aca="false">IF(V27&lt;4,"Risco Pequeno",IF(V27&lt;7,"Risco Moderado",IF(V27&lt;15,"Risco Alto","Risco Crítico")))</f>
        <v>Risco Pequeno</v>
      </c>
      <c r="X27" s="268"/>
      <c r="Y27" s="269"/>
    </row>
    <row r="28" customFormat="false" ht="19.5" hidden="false" customHeight="true" outlineLevel="0" collapsed="false">
      <c r="A28" s="397" t="str">
        <f aca="false">INDEX('Mapa de Riscos'!B28:B$48,ROWS('Mapa de Riscos'!B28))</f>
        <v>Subprocesso/ Atividade 3</v>
      </c>
      <c r="B28" s="398" t="str">
        <f aca="false">'Mapa de Riscos'!C28</f>
        <v>Evento 1</v>
      </c>
      <c r="C28" s="256"/>
      <c r="D28" s="257" t="n">
        <v>1</v>
      </c>
      <c r="E28" s="258" t="str">
        <f aca="false">IF(D28&gt;5,"Nota inválida",HLOOKUP(D28,E20:I21,2,0))</f>
        <v>Muito baixa</v>
      </c>
      <c r="F28" s="258" t="str">
        <f aca="false">IF(E28&gt;5,"Nota inválida",HLOOKUP(E28,#REF!,2,0))</f>
        <v>Nota inválida</v>
      </c>
      <c r="G28" s="258" t="str">
        <f aca="false">IF(F28&gt;5,"Nota inválida",HLOOKUP(F28,#REF!,2,0))</f>
        <v>Nota inválida</v>
      </c>
      <c r="H28" s="258" t="str">
        <f aca="false">IF(G28&gt;5,"Nota inválida",HLOOKUP(G28,#REF!,2,0))</f>
        <v>Nota inválida</v>
      </c>
      <c r="I28" s="258" t="str">
        <f aca="false">IF(H28&gt;5,"Nota inválida",HLOOKUP(H28,#REF!,2,0))</f>
        <v>Nota inválida</v>
      </c>
      <c r="J28" s="399" t="n">
        <f aca="false">IF(D28&gt;5,"-",IF(D28&lt;1,"-",D28))</f>
        <v>1</v>
      </c>
      <c r="K28" s="400"/>
      <c r="L28" s="261" t="n">
        <v>0</v>
      </c>
      <c r="M28" s="261" t="n">
        <v>0</v>
      </c>
      <c r="N28" s="261" t="n">
        <v>0</v>
      </c>
      <c r="O28" s="261" t="n">
        <v>0</v>
      </c>
      <c r="P28" s="261" t="n">
        <v>0</v>
      </c>
      <c r="Q28" s="261" t="n">
        <v>0</v>
      </c>
      <c r="R28" s="263" t="n">
        <f aca="false">IFERROR(((L28*$L$19)+(M28*$M$19)+(N28*$N$19)+(O28*$O$19)+(P28*$P$19)+(Q28*$Q$19))/((IF(L28=0,0,$L$19)+(IF(M28=0,0,$M$19))+(IF(N28=0,0,$N$19))+(IF(O28=0,0,$O$19))+(IF(P28=0,0,$P$19))+(IF(Q28=0,0,$Q$19)))),0)</f>
        <v>0</v>
      </c>
      <c r="S28" s="264" t="n">
        <f aca="false">ROUND(IFERROR(((L28*$L$19)+(M28*$M$19)+(N28*$N$19)+(O28*$O$19)+(P28*$P$19)+(Q28*$Q$19))/((IF(L28=0,0,$L$19)+(IF(M28=0,0,$M$19))+(IF(N28=0,0,$N$19))+(IF(O28=0,0,$O$19))+(IF(P28=0,0,$P$19))+(IF(Q28=0,0,$Q$19)))),0),0)</f>
        <v>0</v>
      </c>
      <c r="T28" s="265"/>
      <c r="U28" s="265"/>
      <c r="V28" s="266" t="n">
        <f aca="false">J28*S28</f>
        <v>0</v>
      </c>
      <c r="W28" s="401" t="str">
        <f aca="false">IF(V28&lt;4,"Risco Pequeno",IF(V28&lt;7,"Risco Moderado",IF(V28&lt;15,"Risco Alto","Risco Crítico")))</f>
        <v>Risco Pequeno</v>
      </c>
      <c r="X28" s="268"/>
      <c r="Y28" s="269"/>
    </row>
    <row r="29" customFormat="false" ht="19.5" hidden="false" customHeight="true" outlineLevel="0" collapsed="false">
      <c r="A29" s="397"/>
      <c r="B29" s="398" t="str">
        <f aca="false">'Mapa de Riscos'!C29</f>
        <v>Evento 2</v>
      </c>
      <c r="C29" s="256"/>
      <c r="D29" s="257" t="n">
        <v>1</v>
      </c>
      <c r="E29" s="258" t="str">
        <f aca="false">IF(D29&gt;5,"Nota inválida",HLOOKUP(D29,E20:I21,2,0))</f>
        <v>Muito baixa</v>
      </c>
      <c r="F29" s="258" t="str">
        <f aca="false">IF(E29&gt;5,"Nota inválida",HLOOKUP(E29,#REF!,2,0))</f>
        <v>Nota inválida</v>
      </c>
      <c r="G29" s="258" t="str">
        <f aca="false">IF(F29&gt;5,"Nota inválida",HLOOKUP(F29,#REF!,2,0))</f>
        <v>Nota inválida</v>
      </c>
      <c r="H29" s="258" t="str">
        <f aca="false">IF(G29&gt;5,"Nota inválida",HLOOKUP(G29,#REF!,2,0))</f>
        <v>Nota inválida</v>
      </c>
      <c r="I29" s="258" t="str">
        <f aca="false">IF(H29&gt;5,"Nota inválida",HLOOKUP(H29,#REF!,2,0))</f>
        <v>Nota inválida</v>
      </c>
      <c r="J29" s="399" t="n">
        <f aca="false">IF(D29&gt;5,"-",IF(D29&lt;1,"-",D29))</f>
        <v>1</v>
      </c>
      <c r="K29" s="400"/>
      <c r="L29" s="261" t="n">
        <v>0</v>
      </c>
      <c r="M29" s="261" t="n">
        <v>0</v>
      </c>
      <c r="N29" s="261" t="n">
        <v>0</v>
      </c>
      <c r="O29" s="261" t="n">
        <v>0</v>
      </c>
      <c r="P29" s="261" t="n">
        <v>0</v>
      </c>
      <c r="Q29" s="261" t="n">
        <v>0</v>
      </c>
      <c r="R29" s="263" t="n">
        <f aca="false">IFERROR(((L29*$L$19)+(M29*$M$19)+(N29*$N$19)+(O29*$O$19)+(P29*$P$19)+(Q29*$Q$19))/((IF(L29=0,0,$L$19)+(IF(M29=0,0,$M$19))+(IF(N29=0,0,$N$19))+(IF(O29=0,0,$O$19))+(IF(P29=0,0,$P$19))+(IF(Q29=0,0,$Q$19)))),0)</f>
        <v>0</v>
      </c>
      <c r="S29" s="264" t="n">
        <f aca="false">ROUND(IFERROR(((L29*$L$19)+(M29*$M$19)+(N29*$N$19)+(O29*$O$19)+(P29*$P$19)+(Q29*$Q$19))/((IF(L29=0,0,$L$19)+(IF(M29=0,0,$M$19))+(IF(N29=0,0,$N$19))+(IF(O29=0,0,$O$19))+(IF(P29=0,0,$P$19))+(IF(Q29=0,0,$Q$19)))),0),0)</f>
        <v>0</v>
      </c>
      <c r="T29" s="265"/>
      <c r="U29" s="265"/>
      <c r="V29" s="266" t="n">
        <f aca="false">J29*S29</f>
        <v>0</v>
      </c>
      <c r="W29" s="401" t="str">
        <f aca="false">IF(V29&lt;4,"Risco Pequeno",IF(V29&lt;7,"Risco Moderado",IF(V29&lt;15,"Risco Alto","Risco Crítico")))</f>
        <v>Risco Pequeno</v>
      </c>
      <c r="X29" s="268"/>
      <c r="Y29" s="269"/>
    </row>
    <row r="30" customFormat="false" ht="19.5" hidden="false" customHeight="true" outlineLevel="0" collapsed="false">
      <c r="A30" s="397"/>
      <c r="B30" s="398" t="str">
        <f aca="false">'Mapa de Riscos'!C30</f>
        <v>Evento 3</v>
      </c>
      <c r="C30" s="256"/>
      <c r="D30" s="257" t="n">
        <v>1</v>
      </c>
      <c r="E30" s="258" t="str">
        <f aca="false">IF(D30&gt;5,"Nota inválida",HLOOKUP(D30,E20:I21,2,0))</f>
        <v>Muito baixa</v>
      </c>
      <c r="F30" s="258" t="str">
        <f aca="false">IF(E30&gt;5,"Nota inválida",HLOOKUP(E30,#REF!,2,0))</f>
        <v>Nota inválida</v>
      </c>
      <c r="G30" s="258" t="str">
        <f aca="false">IF(F30&gt;5,"Nota inválida",HLOOKUP(F30,#REF!,2,0))</f>
        <v>Nota inválida</v>
      </c>
      <c r="H30" s="258" t="str">
        <f aca="false">IF(G30&gt;5,"Nota inválida",HLOOKUP(G30,#REF!,2,0))</f>
        <v>Nota inválida</v>
      </c>
      <c r="I30" s="258" t="str">
        <f aca="false">IF(H30&gt;5,"Nota inválida",HLOOKUP(H30,#REF!,2,0))</f>
        <v>Nota inválida</v>
      </c>
      <c r="J30" s="399" t="n">
        <f aca="false">IF(D30&gt;5,"-",IF(D30&lt;1,"-",D30))</f>
        <v>1</v>
      </c>
      <c r="K30" s="400"/>
      <c r="L30" s="261" t="n">
        <v>0</v>
      </c>
      <c r="M30" s="261" t="n">
        <v>0</v>
      </c>
      <c r="N30" s="261" t="n">
        <v>0</v>
      </c>
      <c r="O30" s="261" t="n">
        <v>0</v>
      </c>
      <c r="P30" s="261" t="n">
        <v>0</v>
      </c>
      <c r="Q30" s="261" t="n">
        <v>0</v>
      </c>
      <c r="R30" s="263" t="n">
        <f aca="false">IFERROR(((L30*$L$19)+(M30*$M$19)+(N30*$N$19)+(O30*$O$19)+(P30*$P$19)+(Q30*$Q$19))/((IF(L30=0,0,$L$19)+(IF(M30=0,0,$M$19))+(IF(N30=0,0,$N$19))+(IF(O30=0,0,$O$19))+(IF(P30=0,0,$P$19))+(IF(Q30=0,0,$Q$19)))),0)</f>
        <v>0</v>
      </c>
      <c r="S30" s="264" t="n">
        <f aca="false">ROUND(IFERROR(((L30*$L$19)+(M30*$M$19)+(N30*$N$19)+(O30*$O$19)+(P30*$P$19)+(Q30*$Q$19))/((IF(L30=0,0,$L$19)+(IF(M30=0,0,$M$19))+(IF(N30=0,0,$N$19))+(IF(O30=0,0,$O$19))+(IF(P30=0,0,$P$19))+(IF(Q30=0,0,$Q$19)))),0),0)</f>
        <v>0</v>
      </c>
      <c r="T30" s="265"/>
      <c r="U30" s="265"/>
      <c r="V30" s="266" t="n">
        <f aca="false">J30*S30</f>
        <v>0</v>
      </c>
      <c r="W30" s="401" t="str">
        <f aca="false">IF(V30&lt;4,"Risco Pequeno",IF(V30&lt;7,"Risco Moderado",IF(V30&lt;15,"Risco Alto","Risco Crítico")))</f>
        <v>Risco Pequeno</v>
      </c>
      <c r="X30" s="268"/>
      <c r="Y30" s="269"/>
    </row>
    <row r="31" customFormat="false" ht="19.5" hidden="false" customHeight="true" outlineLevel="0" collapsed="false">
      <c r="A31" s="397" t="str">
        <f aca="false">INDEX('Mapa de Riscos'!B31:B$48,ROWS('Mapa de Riscos'!B31))</f>
        <v>Subprocesso/ Atividade 4</v>
      </c>
      <c r="B31" s="398" t="str">
        <f aca="false">'Mapa de Riscos'!C31</f>
        <v>Evento 1</v>
      </c>
      <c r="C31" s="256"/>
      <c r="D31" s="257" t="n">
        <v>1</v>
      </c>
      <c r="E31" s="258" t="str">
        <f aca="false">IF(D31&gt;5,"Nota inválida",HLOOKUP(D31,E20:I21,2,0))</f>
        <v>Muito baixa</v>
      </c>
      <c r="F31" s="258" t="str">
        <f aca="false">IF(E31&gt;5,"Nota inválida",HLOOKUP(E31,#REF!,2,0))</f>
        <v>Nota inválida</v>
      </c>
      <c r="G31" s="258" t="str">
        <f aca="false">IF(F31&gt;5,"Nota inválida",HLOOKUP(F31,#REF!,2,0))</f>
        <v>Nota inválida</v>
      </c>
      <c r="H31" s="258" t="str">
        <f aca="false">IF(G31&gt;5,"Nota inválida",HLOOKUP(G31,#REF!,2,0))</f>
        <v>Nota inválida</v>
      </c>
      <c r="I31" s="258" t="str">
        <f aca="false">IF(H31&gt;5,"Nota inválida",HLOOKUP(H31,#REF!,2,0))</f>
        <v>Nota inválida</v>
      </c>
      <c r="J31" s="399" t="n">
        <f aca="false">IF(D31&gt;5,"-",IF(D31&lt;1,"-",D31))</f>
        <v>1</v>
      </c>
      <c r="K31" s="400"/>
      <c r="L31" s="261" t="n">
        <v>0</v>
      </c>
      <c r="M31" s="261" t="n">
        <v>0</v>
      </c>
      <c r="N31" s="261" t="n">
        <v>0</v>
      </c>
      <c r="O31" s="261" t="n">
        <v>0</v>
      </c>
      <c r="P31" s="261" t="n">
        <v>0</v>
      </c>
      <c r="Q31" s="261" t="n">
        <v>0</v>
      </c>
      <c r="R31" s="263" t="n">
        <f aca="false">IFERROR(((L31*$L$19)+(M31*$M$19)+(N31*$N$19)+(O31*$O$19)+(P31*$P$19)+(Q31*$Q$19))/((IF(L31=0,0,$L$19)+(IF(M31=0,0,$M$19))+(IF(N31=0,0,$N$19))+(IF(O31=0,0,$O$19))+(IF(P31=0,0,$P$19))+(IF(Q31=0,0,$Q$19)))),0)</f>
        <v>0</v>
      </c>
      <c r="S31" s="264" t="n">
        <f aca="false">ROUND(IFERROR(((L31*$L$19)+(M31*$M$19)+(N31*$N$19)+(O31*$O$19)+(P31*$P$19)+(Q31*$Q$19))/((IF(L31=0,0,$L$19)+(IF(M31=0,0,$M$19))+(IF(N31=0,0,$N$19))+(IF(O31=0,0,$O$19))+(IF(P31=0,0,$P$19))+(IF(Q31=0,0,$Q$19)))),0),0)</f>
        <v>0</v>
      </c>
      <c r="T31" s="265"/>
      <c r="U31" s="265"/>
      <c r="V31" s="266" t="n">
        <f aca="false">J31*S31</f>
        <v>0</v>
      </c>
      <c r="W31" s="401" t="str">
        <f aca="false">IF(V31&lt;4,"Risco Pequeno",IF(V31&lt;7,"Risco Moderado",IF(V31&lt;15,"Risco Alto","Risco Crítico")))</f>
        <v>Risco Pequeno</v>
      </c>
      <c r="X31" s="268"/>
      <c r="Y31" s="269"/>
    </row>
    <row r="32" customFormat="false" ht="19.5" hidden="false" customHeight="true" outlineLevel="0" collapsed="false">
      <c r="A32" s="397"/>
      <c r="B32" s="398" t="str">
        <f aca="false">'Mapa de Riscos'!C32</f>
        <v>Evento 2</v>
      </c>
      <c r="C32" s="256"/>
      <c r="D32" s="257" t="n">
        <v>1</v>
      </c>
      <c r="E32" s="258" t="str">
        <f aca="false">IF(D32&gt;5,"Nota inválida",HLOOKUP(D32,E20:I21,2,0))</f>
        <v>Muito baixa</v>
      </c>
      <c r="F32" s="258" t="str">
        <f aca="false">IF(E32&gt;5,"Nota inválida",HLOOKUP(E32,#REF!,2,0))</f>
        <v>Nota inválida</v>
      </c>
      <c r="G32" s="258" t="str">
        <f aca="false">IF(F32&gt;5,"Nota inválida",HLOOKUP(F32,#REF!,2,0))</f>
        <v>Nota inválida</v>
      </c>
      <c r="H32" s="258" t="str">
        <f aca="false">IF(G32&gt;5,"Nota inválida",HLOOKUP(G32,#REF!,2,0))</f>
        <v>Nota inválida</v>
      </c>
      <c r="I32" s="258" t="str">
        <f aca="false">IF(H32&gt;5,"Nota inválida",HLOOKUP(H32,#REF!,2,0))</f>
        <v>Nota inválida</v>
      </c>
      <c r="J32" s="399" t="n">
        <f aca="false">IF(D32&gt;5,"-",IF(D32&lt;1,"-",D32))</f>
        <v>1</v>
      </c>
      <c r="K32" s="400"/>
      <c r="L32" s="261" t="n">
        <v>0</v>
      </c>
      <c r="M32" s="261" t="n">
        <v>0</v>
      </c>
      <c r="N32" s="261" t="n">
        <v>0</v>
      </c>
      <c r="O32" s="261" t="n">
        <v>0</v>
      </c>
      <c r="P32" s="261" t="n">
        <v>0</v>
      </c>
      <c r="Q32" s="261" t="n">
        <v>0</v>
      </c>
      <c r="R32" s="263" t="n">
        <f aca="false">IFERROR(((L32*$L$19)+(M32*$M$19)+(N32*$N$19)+(O32*$O$19)+(P32*$P$19)+(Q32*$Q$19))/((IF(L32=0,0,$L$19)+(IF(M32=0,0,$M$19))+(IF(N32=0,0,$N$19))+(IF(O32=0,0,$O$19))+(IF(P32=0,0,$P$19))+(IF(Q32=0,0,$Q$19)))),0)</f>
        <v>0</v>
      </c>
      <c r="S32" s="264" t="n">
        <f aca="false">ROUND(IFERROR(((L32*$L$19)+(M32*$M$19)+(N32*$N$19)+(O32*$O$19)+(P32*$P$19)+(Q32*$Q$19))/((IF(L32=0,0,$L$19)+(IF(M32=0,0,$M$19))+(IF(N32=0,0,$N$19))+(IF(O32=0,0,$O$19))+(IF(P32=0,0,$P$19))+(IF(Q32=0,0,$Q$19)))),0),0)</f>
        <v>0</v>
      </c>
      <c r="T32" s="265"/>
      <c r="U32" s="265"/>
      <c r="V32" s="266" t="n">
        <f aca="false">J32*S32</f>
        <v>0</v>
      </c>
      <c r="W32" s="401" t="str">
        <f aca="false">IF(V32&lt;4,"Risco Pequeno",IF(V32&lt;7,"Risco Moderado",IF(V32&lt;15,"Risco Alto","Risco Crítico")))</f>
        <v>Risco Pequeno</v>
      </c>
      <c r="X32" s="268"/>
      <c r="Y32" s="269"/>
    </row>
    <row r="33" customFormat="false" ht="19.5" hidden="false" customHeight="true" outlineLevel="0" collapsed="false">
      <c r="A33" s="397"/>
      <c r="B33" s="398" t="str">
        <f aca="false">'Mapa de Riscos'!C33</f>
        <v>Evento 3</v>
      </c>
      <c r="C33" s="256"/>
      <c r="D33" s="257" t="n">
        <v>1</v>
      </c>
      <c r="E33" s="258" t="str">
        <f aca="false">IF(D33&gt;5,"Nota inválida",HLOOKUP(D33,E20:I21,2,0))</f>
        <v>Muito baixa</v>
      </c>
      <c r="F33" s="258" t="str">
        <f aca="false">IF(E33&gt;5,"Nota inválida",HLOOKUP(E33,#REF!,2,0))</f>
        <v>Nota inválida</v>
      </c>
      <c r="G33" s="258" t="str">
        <f aca="false">IF(F33&gt;5,"Nota inválida",HLOOKUP(F33,#REF!,2,0))</f>
        <v>Nota inválida</v>
      </c>
      <c r="H33" s="258" t="str">
        <f aca="false">IF(G33&gt;5,"Nota inválida",HLOOKUP(G33,#REF!,2,0))</f>
        <v>Nota inválida</v>
      </c>
      <c r="I33" s="258" t="str">
        <f aca="false">IF(H33&gt;5,"Nota inválida",HLOOKUP(H33,#REF!,2,0))</f>
        <v>Nota inválida</v>
      </c>
      <c r="J33" s="399" t="n">
        <f aca="false">IF(D33&gt;5,"-",IF(D33&lt;1,"-",D33))</f>
        <v>1</v>
      </c>
      <c r="K33" s="400"/>
      <c r="L33" s="261" t="n">
        <v>0</v>
      </c>
      <c r="M33" s="261" t="n">
        <v>0</v>
      </c>
      <c r="N33" s="261" t="n">
        <v>0</v>
      </c>
      <c r="O33" s="261" t="n">
        <v>0</v>
      </c>
      <c r="P33" s="261" t="n">
        <v>0</v>
      </c>
      <c r="Q33" s="261" t="n">
        <v>0</v>
      </c>
      <c r="R33" s="263" t="n">
        <f aca="false">IFERROR(((L33*$L$19)+(M33*$M$19)+(N33*$N$19)+(O33*$O$19)+(P33*$P$19)+(Q33*$Q$19))/((IF(L33=0,0,$L$19)+(IF(M33=0,0,$M$19))+(IF(N33=0,0,$N$19))+(IF(O33=0,0,$O$19))+(IF(P33=0,0,$P$19))+(IF(Q33=0,0,$Q$19)))),0)</f>
        <v>0</v>
      </c>
      <c r="S33" s="264" t="n">
        <f aca="false">ROUND(IFERROR(((L33*$L$19)+(M33*$M$19)+(N33*$N$19)+(O33*$O$19)+(P33*$P$19)+(Q33*$Q$19))/((IF(L33=0,0,$L$19)+(IF(M33=0,0,$M$19))+(IF(N33=0,0,$N$19))+(IF(O33=0,0,$O$19))+(IF(P33=0,0,$P$19))+(IF(Q33=0,0,$Q$19)))),0),0)</f>
        <v>0</v>
      </c>
      <c r="T33" s="265"/>
      <c r="U33" s="265"/>
      <c r="V33" s="266" t="n">
        <f aca="false">J33*S33</f>
        <v>0</v>
      </c>
      <c r="W33" s="401" t="str">
        <f aca="false">IF(V33&lt;4,"Risco Pequeno",IF(V33&lt;7,"Risco Moderado",IF(V33&lt;15,"Risco Alto","Risco Crítico")))</f>
        <v>Risco Pequeno</v>
      </c>
      <c r="X33" s="268"/>
      <c r="Y33" s="269"/>
    </row>
    <row r="34" customFormat="false" ht="19.5" hidden="false" customHeight="true" outlineLevel="0" collapsed="false">
      <c r="A34" s="397" t="str">
        <f aca="false">INDEX('Mapa de Riscos'!B34:B$48,ROWS('Mapa de Riscos'!B34))</f>
        <v>Subprocesso / Atividade 5</v>
      </c>
      <c r="B34" s="398" t="str">
        <f aca="false">'Mapa de Riscos'!C34</f>
        <v>Evento 1</v>
      </c>
      <c r="C34" s="256"/>
      <c r="D34" s="257" t="n">
        <v>1</v>
      </c>
      <c r="E34" s="258" t="str">
        <f aca="false">IF(D34&gt;5,"Nota inválida",HLOOKUP(D34,E20:I21,2,0))</f>
        <v>Muito baixa</v>
      </c>
      <c r="F34" s="258" t="str">
        <f aca="false">IF(E34&gt;5,"Nota inválida",HLOOKUP(E34,#REF!,2,0))</f>
        <v>Nota inválida</v>
      </c>
      <c r="G34" s="258" t="str">
        <f aca="false">IF(F34&gt;5,"Nota inválida",HLOOKUP(F34,#REF!,2,0))</f>
        <v>Nota inválida</v>
      </c>
      <c r="H34" s="258" t="str">
        <f aca="false">IF(G34&gt;5,"Nota inválida",HLOOKUP(G34,#REF!,2,0))</f>
        <v>Nota inválida</v>
      </c>
      <c r="I34" s="258" t="str">
        <f aca="false">IF(H34&gt;5,"Nota inválida",HLOOKUP(H34,#REF!,2,0))</f>
        <v>Nota inválida</v>
      </c>
      <c r="J34" s="399" t="n">
        <f aca="false">IF(D34&gt;5,"-",IF(D34&lt;1,"-",D34))</f>
        <v>1</v>
      </c>
      <c r="K34" s="400"/>
      <c r="L34" s="261" t="n">
        <v>0</v>
      </c>
      <c r="M34" s="261" t="n">
        <v>0</v>
      </c>
      <c r="N34" s="261" t="n">
        <v>0</v>
      </c>
      <c r="O34" s="261" t="n">
        <v>0</v>
      </c>
      <c r="P34" s="261" t="n">
        <v>0</v>
      </c>
      <c r="Q34" s="261" t="n">
        <v>0</v>
      </c>
      <c r="R34" s="263" t="n">
        <f aca="false">IFERROR(((L34*$L$19)+(M34*$M$19)+(N34*$N$19)+(O34*$O$19)+(P34*$P$19)+(Q34*$Q$19))/((IF(L34=0,0,$L$19)+(IF(M34=0,0,$M$19))+(IF(N34=0,0,$N$19))+(IF(O34=0,0,$O$19))+(IF(P34=0,0,$P$19))+(IF(Q34=0,0,$Q$19)))),0)</f>
        <v>0</v>
      </c>
      <c r="S34" s="264" t="n">
        <f aca="false">ROUND(IFERROR(((L34*$L$19)+(M34*$M$19)+(N34*$N$19)+(O34*$O$19)+(P34*$P$19)+(Q34*$Q$19))/((IF(L34=0,0,$L$19)+(IF(M34=0,0,$M$19))+(IF(N34=0,0,$N$19))+(IF(O34=0,0,$O$19))+(IF(P34=0,0,$P$19))+(IF(Q34=0,0,$Q$19)))),0),0)</f>
        <v>0</v>
      </c>
      <c r="T34" s="265"/>
      <c r="U34" s="265"/>
      <c r="V34" s="266" t="n">
        <f aca="false">J34*S34</f>
        <v>0</v>
      </c>
      <c r="W34" s="401" t="str">
        <f aca="false">IF(V34&lt;4,"Risco Pequeno",IF(V34&lt;7,"Risco Moderado",IF(V34&lt;15,"Risco Alto","Risco Crítico")))</f>
        <v>Risco Pequeno</v>
      </c>
      <c r="X34" s="268"/>
      <c r="Y34" s="269"/>
    </row>
    <row r="35" customFormat="false" ht="19.5" hidden="false" customHeight="true" outlineLevel="0" collapsed="false">
      <c r="A35" s="397"/>
      <c r="B35" s="398" t="str">
        <f aca="false">'Mapa de Riscos'!C35</f>
        <v>Evento 2</v>
      </c>
      <c r="C35" s="256"/>
      <c r="D35" s="257" t="n">
        <v>1</v>
      </c>
      <c r="E35" s="258" t="str">
        <f aca="false">IF(D35&gt;5,"Nota inválida",HLOOKUP(D35,E20:I21,2,0))</f>
        <v>Muito baixa</v>
      </c>
      <c r="F35" s="258" t="str">
        <f aca="false">IF(E35&gt;5,"Nota inválida",HLOOKUP(E35,#REF!,2,0))</f>
        <v>Nota inválida</v>
      </c>
      <c r="G35" s="258" t="str">
        <f aca="false">IF(F35&gt;5,"Nota inválida",HLOOKUP(F35,#REF!,2,0))</f>
        <v>Nota inválida</v>
      </c>
      <c r="H35" s="258" t="str">
        <f aca="false">IF(G35&gt;5,"Nota inválida",HLOOKUP(G35,#REF!,2,0))</f>
        <v>Nota inválida</v>
      </c>
      <c r="I35" s="258" t="str">
        <f aca="false">IF(H35&gt;5,"Nota inválida",HLOOKUP(H35,#REF!,2,0))</f>
        <v>Nota inválida</v>
      </c>
      <c r="J35" s="399" t="n">
        <f aca="false">IF(D35&gt;5,"-",IF(D35&lt;1,"-",D35))</f>
        <v>1</v>
      </c>
      <c r="K35" s="400"/>
      <c r="L35" s="261" t="n">
        <v>0</v>
      </c>
      <c r="M35" s="261" t="n">
        <v>0</v>
      </c>
      <c r="N35" s="261" t="n">
        <v>0</v>
      </c>
      <c r="O35" s="261" t="n">
        <v>0</v>
      </c>
      <c r="P35" s="261" t="n">
        <v>0</v>
      </c>
      <c r="Q35" s="261" t="n">
        <v>0</v>
      </c>
      <c r="R35" s="263" t="n">
        <f aca="false">IFERROR(((L35*$L$19)+(M35*$M$19)+(N35*$N$19)+(O35*$O$19)+(P35*$P$19)+(Q35*$Q$19))/((IF(L35=0,0,$L$19)+(IF(M35=0,0,$M$19))+(IF(N35=0,0,$N$19))+(IF(O35=0,0,$O$19))+(IF(P35=0,0,$P$19))+(IF(Q35=0,0,$Q$19)))),0)</f>
        <v>0</v>
      </c>
      <c r="S35" s="264" t="n">
        <f aca="false">ROUND(IFERROR(((L35*$L$19)+(M35*$M$19)+(N35*$N$19)+(O35*$O$19)+(P35*$P$19)+(Q35*$Q$19))/((IF(L35=0,0,$L$19)+(IF(M35=0,0,$M$19))+(IF(N35=0,0,$N$19))+(IF(O35=0,0,$O$19))+(IF(P35=0,0,$P$19))+(IF(Q35=0,0,$Q$19)))),0),0)</f>
        <v>0</v>
      </c>
      <c r="T35" s="265"/>
      <c r="U35" s="265"/>
      <c r="V35" s="266" t="n">
        <f aca="false">J35*S35</f>
        <v>0</v>
      </c>
      <c r="W35" s="401" t="str">
        <f aca="false">IF(V35&lt;4,"Risco Pequeno",IF(V35&lt;7,"Risco Moderado",IF(V35&lt;15,"Risco Alto","Risco Crítico")))</f>
        <v>Risco Pequeno</v>
      </c>
      <c r="X35" s="268"/>
      <c r="Y35" s="269"/>
    </row>
    <row r="36" customFormat="false" ht="19.5" hidden="false" customHeight="true" outlineLevel="0" collapsed="false">
      <c r="A36" s="397"/>
      <c r="B36" s="398" t="str">
        <f aca="false">'Mapa de Riscos'!C36</f>
        <v>Evento 3</v>
      </c>
      <c r="C36" s="256"/>
      <c r="D36" s="257" t="n">
        <v>1</v>
      </c>
      <c r="E36" s="258" t="str">
        <f aca="false">IF(D36&gt;5,"Nota inválida",HLOOKUP(D36,E20:I21,2,0))</f>
        <v>Muito baixa</v>
      </c>
      <c r="F36" s="258" t="str">
        <f aca="false">IF(E36&gt;5,"Nota inválida",HLOOKUP(E36,#REF!,2,0))</f>
        <v>Nota inválida</v>
      </c>
      <c r="G36" s="258" t="str">
        <f aca="false">IF(F36&gt;5,"Nota inválida",HLOOKUP(F36,#REF!,2,0))</f>
        <v>Nota inválida</v>
      </c>
      <c r="H36" s="258" t="str">
        <f aca="false">IF(G36&gt;5,"Nota inválida",HLOOKUP(G36,#REF!,2,0))</f>
        <v>Nota inválida</v>
      </c>
      <c r="I36" s="258" t="str">
        <f aca="false">IF(H36&gt;5,"Nota inválida",HLOOKUP(H36,#REF!,2,0))</f>
        <v>Nota inválida</v>
      </c>
      <c r="J36" s="399" t="n">
        <f aca="false">IF(D36&gt;5,"-",IF(D36&lt;1,"-",D36))</f>
        <v>1</v>
      </c>
      <c r="K36" s="400"/>
      <c r="L36" s="261" t="n">
        <v>0</v>
      </c>
      <c r="M36" s="261" t="n">
        <v>0</v>
      </c>
      <c r="N36" s="261" t="n">
        <v>0</v>
      </c>
      <c r="O36" s="261" t="n">
        <v>0</v>
      </c>
      <c r="P36" s="261" t="n">
        <v>0</v>
      </c>
      <c r="Q36" s="261" t="n">
        <v>0</v>
      </c>
      <c r="R36" s="263" t="n">
        <f aca="false">IFERROR(((L36*$L$19)+(M36*$M$19)+(N36*$N$19)+(O36*$O$19)+(P36*$P$19)+(Q36*$Q$19))/((IF(L36=0,0,$L$19)+(IF(M36=0,0,$M$19))+(IF(N36=0,0,$N$19))+(IF(O36=0,0,$O$19))+(IF(P36=0,0,$P$19))+(IF(Q36=0,0,$Q$19)))),0)</f>
        <v>0</v>
      </c>
      <c r="S36" s="264" t="n">
        <f aca="false">ROUND(IFERROR(((L36*$L$19)+(M36*$M$19)+(N36*$N$19)+(O36*$O$19)+(P36*$P$19)+(Q36*$Q$19))/((IF(L36=0,0,$L$19)+(IF(M36=0,0,$M$19))+(IF(N36=0,0,$N$19))+(IF(O36=0,0,$O$19))+(IF(P36=0,0,$P$19))+(IF(Q36=0,0,$Q$19)))),0),0)</f>
        <v>0</v>
      </c>
      <c r="T36" s="265"/>
      <c r="U36" s="265"/>
      <c r="V36" s="266" t="n">
        <f aca="false">J36*S36</f>
        <v>0</v>
      </c>
      <c r="W36" s="401" t="str">
        <f aca="false">IF(V36&lt;4,"Risco Pequeno",IF(V36&lt;7,"Risco Moderado",IF(V36&lt;15,"Risco Alto","Risco Crítico")))</f>
        <v>Risco Pequeno</v>
      </c>
      <c r="X36" s="268"/>
      <c r="Y36" s="269"/>
    </row>
    <row r="37" customFormat="false" ht="19.5" hidden="false" customHeight="true" outlineLevel="0" collapsed="false">
      <c r="A37" s="397" t="str">
        <f aca="false">INDEX('Mapa de Riscos'!B37:B$48,ROWS('Mapa de Riscos'!B37))</f>
        <v>Subprocesso / Atividade 6</v>
      </c>
      <c r="B37" s="398" t="str">
        <f aca="false">'Mapa de Riscos'!C37</f>
        <v>Evento 1 teste</v>
      </c>
      <c r="C37" s="256"/>
      <c r="D37" s="257" t="n">
        <v>1</v>
      </c>
      <c r="E37" s="258" t="str">
        <f aca="false">IF(D37&gt;5,"Nota inválida",HLOOKUP(D37,E20:I21,2,0))</f>
        <v>Muito baixa</v>
      </c>
      <c r="F37" s="258" t="str">
        <f aca="false">IF(E37&gt;5,"Nota inválida",HLOOKUP(E37,#REF!,2,0))</f>
        <v>Nota inválida</v>
      </c>
      <c r="G37" s="258" t="str">
        <f aca="false">IF(F37&gt;5,"Nota inválida",HLOOKUP(F37,#REF!,2,0))</f>
        <v>Nota inválida</v>
      </c>
      <c r="H37" s="258" t="str">
        <f aca="false">IF(G37&gt;5,"Nota inválida",HLOOKUP(G37,#REF!,2,0))</f>
        <v>Nota inválida</v>
      </c>
      <c r="I37" s="258" t="str">
        <f aca="false">IF(H37&gt;5,"Nota inválida",HLOOKUP(H37,#REF!,2,0))</f>
        <v>Nota inválida</v>
      </c>
      <c r="J37" s="399" t="n">
        <f aca="false">IF(D37&gt;5,"-",IF(D37&lt;1,"-",D37))</f>
        <v>1</v>
      </c>
      <c r="K37" s="400"/>
      <c r="L37" s="261" t="n">
        <v>0</v>
      </c>
      <c r="M37" s="261" t="n">
        <v>0</v>
      </c>
      <c r="N37" s="261" t="n">
        <v>0</v>
      </c>
      <c r="O37" s="261" t="n">
        <v>0</v>
      </c>
      <c r="P37" s="261" t="n">
        <v>0</v>
      </c>
      <c r="Q37" s="261" t="n">
        <v>0</v>
      </c>
      <c r="R37" s="263" t="n">
        <f aca="false">IFERROR(((L37*$L$19)+(M37*$M$19)+(N37*$N$19)+(O37*$O$19)+(P37*$P$19)+(Q37*$Q$19))/((IF(L37=0,0,$L$19)+(IF(M37=0,0,$M$19))+(IF(N37=0,0,$N$19))+(IF(O37=0,0,$O$19))+(IF(P37=0,0,$P$19))+(IF(Q37=0,0,$Q$19)))),0)</f>
        <v>0</v>
      </c>
      <c r="S37" s="264" t="n">
        <f aca="false">ROUND(IFERROR(((L37*$L$19)+(M37*$M$19)+(N37*$N$19)+(O37*$O$19)+(P37*$P$19)+(Q37*$Q$19))/((IF(L37=0,0,$L$19)+(IF(M37=0,0,$M$19))+(IF(N37=0,0,$N$19))+(IF(O37=0,0,$O$19))+(IF(P37=0,0,$P$19))+(IF(Q37=0,0,$Q$19)))),0),0)</f>
        <v>0</v>
      </c>
      <c r="T37" s="265"/>
      <c r="U37" s="265"/>
      <c r="V37" s="266" t="n">
        <f aca="false">J37*S37</f>
        <v>0</v>
      </c>
      <c r="W37" s="401" t="str">
        <f aca="false">IF(V37&lt;4,"Risco Pequeno",IF(V37&lt;7,"Risco Moderado",IF(V37&lt;15,"Risco Alto","Risco Crítico")))</f>
        <v>Risco Pequeno</v>
      </c>
      <c r="X37" s="268"/>
      <c r="Y37" s="269"/>
    </row>
    <row r="38" customFormat="false" ht="19.5" hidden="false" customHeight="true" outlineLevel="0" collapsed="false">
      <c r="A38" s="397"/>
      <c r="B38" s="398" t="str">
        <f aca="false">'Mapa de Riscos'!C38</f>
        <v>Evento 2</v>
      </c>
      <c r="C38" s="256"/>
      <c r="D38" s="257" t="n">
        <v>1</v>
      </c>
      <c r="E38" s="258" t="str">
        <f aca="false">IF(D38&gt;5,"Nota inválida",HLOOKUP(D38,E20:I21,2,0))</f>
        <v>Muito baixa</v>
      </c>
      <c r="F38" s="258" t="str">
        <f aca="false">IF(E38&gt;5,"Nota inválida",HLOOKUP(E38,#REF!,2,0))</f>
        <v>Nota inválida</v>
      </c>
      <c r="G38" s="258" t="str">
        <f aca="false">IF(F38&gt;5,"Nota inválida",HLOOKUP(F38,#REF!,2,0))</f>
        <v>Nota inválida</v>
      </c>
      <c r="H38" s="258" t="str">
        <f aca="false">IF(G38&gt;5,"Nota inválida",HLOOKUP(G38,#REF!,2,0))</f>
        <v>Nota inválida</v>
      </c>
      <c r="I38" s="258" t="str">
        <f aca="false">IF(H38&gt;5,"Nota inválida",HLOOKUP(H38,#REF!,2,0))</f>
        <v>Nota inválida</v>
      </c>
      <c r="J38" s="399" t="n">
        <f aca="false">IF(D38&gt;5,"-",IF(D38&lt;1,"-",D38))</f>
        <v>1</v>
      </c>
      <c r="K38" s="400"/>
      <c r="L38" s="261" t="n">
        <v>0</v>
      </c>
      <c r="M38" s="261" t="n">
        <v>0</v>
      </c>
      <c r="N38" s="261" t="n">
        <v>0</v>
      </c>
      <c r="O38" s="261" t="n">
        <v>0</v>
      </c>
      <c r="P38" s="261" t="n">
        <v>0</v>
      </c>
      <c r="Q38" s="261" t="n">
        <v>0</v>
      </c>
      <c r="R38" s="263" t="n">
        <f aca="false">IFERROR(((L38*$L$19)+(M38*$M$19)+(N38*$N$19)+(O38*$O$19)+(P38*$P$19)+(Q38*$Q$19))/((IF(L38=0,0,$L$19)+(IF(M38=0,0,$M$19))+(IF(N38=0,0,$N$19))+(IF(O38=0,0,$O$19))+(IF(P38=0,0,$P$19))+(IF(Q38=0,0,$Q$19)))),0)</f>
        <v>0</v>
      </c>
      <c r="S38" s="264" t="n">
        <f aca="false">ROUND(IFERROR(((L38*$L$19)+(M38*$M$19)+(N38*$N$19)+(O38*$O$19)+(P38*$P$19)+(Q38*$Q$19))/((IF(L38=0,0,$L$19)+(IF(M38=0,0,$M$19))+(IF(N38=0,0,$N$19))+(IF(O38=0,0,$O$19))+(IF(P38=0,0,$P$19))+(IF(Q38=0,0,$Q$19)))),0),0)</f>
        <v>0</v>
      </c>
      <c r="T38" s="265"/>
      <c r="U38" s="265"/>
      <c r="V38" s="266" t="n">
        <f aca="false">J38*S38</f>
        <v>0</v>
      </c>
      <c r="W38" s="401" t="str">
        <f aca="false">IF(V38&lt;4,"Risco Pequeno",IF(V38&lt;7,"Risco Moderado",IF(V38&lt;15,"Risco Alto","Risco Crítico")))</f>
        <v>Risco Pequeno</v>
      </c>
      <c r="X38" s="268"/>
      <c r="Y38" s="269"/>
    </row>
    <row r="39" customFormat="false" ht="19.5" hidden="false" customHeight="true" outlineLevel="0" collapsed="false">
      <c r="A39" s="397"/>
      <c r="B39" s="398" t="str">
        <f aca="false">'Mapa de Riscos'!C39</f>
        <v>Evento 3</v>
      </c>
      <c r="C39" s="256"/>
      <c r="D39" s="257" t="n">
        <v>1</v>
      </c>
      <c r="E39" s="258" t="str">
        <f aca="false">IF(D39&gt;5,"Nota inválida",HLOOKUP(D39,E20:I21,2,0))</f>
        <v>Muito baixa</v>
      </c>
      <c r="F39" s="258" t="str">
        <f aca="false">IF(E39&gt;5,"Nota inválida",HLOOKUP(E39,#REF!,2,0))</f>
        <v>Nota inválida</v>
      </c>
      <c r="G39" s="258" t="str">
        <f aca="false">IF(F39&gt;5,"Nota inválida",HLOOKUP(F39,#REF!,2,0))</f>
        <v>Nota inválida</v>
      </c>
      <c r="H39" s="258" t="str">
        <f aca="false">IF(G39&gt;5,"Nota inválida",HLOOKUP(G39,#REF!,2,0))</f>
        <v>Nota inválida</v>
      </c>
      <c r="I39" s="258" t="str">
        <f aca="false">IF(H39&gt;5,"Nota inválida",HLOOKUP(H39,#REF!,2,0))</f>
        <v>Nota inválida</v>
      </c>
      <c r="J39" s="399" t="n">
        <f aca="false">IF(D39&gt;5,"-",IF(D39&lt;1,"-",D39))</f>
        <v>1</v>
      </c>
      <c r="K39" s="400"/>
      <c r="L39" s="261" t="n">
        <v>0</v>
      </c>
      <c r="M39" s="261" t="n">
        <v>0</v>
      </c>
      <c r="N39" s="261" t="n">
        <v>0</v>
      </c>
      <c r="O39" s="261" t="n">
        <v>0</v>
      </c>
      <c r="P39" s="261" t="n">
        <v>0</v>
      </c>
      <c r="Q39" s="261" t="n">
        <v>0</v>
      </c>
      <c r="R39" s="263" t="n">
        <f aca="false">IFERROR(((L39*$L$19)+(M39*$M$19)+(N39*$N$19)+(O39*$O$19)+(P39*$P$19)+(Q39*$Q$19))/((IF(L39=0,0,$L$19)+(IF(M39=0,0,$M$19))+(IF(N39=0,0,$N$19))+(IF(O39=0,0,$O$19))+(IF(P39=0,0,$P$19))+(IF(Q39=0,0,$Q$19)))),0)</f>
        <v>0</v>
      </c>
      <c r="S39" s="264" t="n">
        <f aca="false">ROUND(IFERROR(((L39*$L$19)+(M39*$M$19)+(N39*$N$19)+(O39*$O$19)+(P39*$P$19)+(Q39*$Q$19))/((IF(L39=0,0,$L$19)+(IF(M39=0,0,$M$19))+(IF(N39=0,0,$N$19))+(IF(O39=0,0,$O$19))+(IF(P39=0,0,$P$19))+(IF(Q39=0,0,$Q$19)))),0),0)</f>
        <v>0</v>
      </c>
      <c r="T39" s="265"/>
      <c r="U39" s="265"/>
      <c r="V39" s="266" t="n">
        <f aca="false">J39*S39</f>
        <v>0</v>
      </c>
      <c r="W39" s="401" t="str">
        <f aca="false">IF(V39&lt;4,"Risco Pequeno",IF(V39&lt;7,"Risco Moderado",IF(V39&lt;15,"Risco Alto","Risco Crítico")))</f>
        <v>Risco Pequeno</v>
      </c>
      <c r="X39" s="268"/>
      <c r="Y39" s="269"/>
    </row>
    <row r="40" customFormat="false" ht="19.5" hidden="false" customHeight="true" outlineLevel="0" collapsed="false">
      <c r="A40" s="397" t="str">
        <f aca="false">INDEX('Mapa de Riscos'!B40:B$48,ROWS('Mapa de Riscos'!B40))</f>
        <v>Subprocesso / Atividade 7</v>
      </c>
      <c r="B40" s="398" t="str">
        <f aca="false">'Mapa de Riscos'!C40</f>
        <v>Evento 1 teste </v>
      </c>
      <c r="C40" s="256"/>
      <c r="D40" s="257" t="n">
        <v>1</v>
      </c>
      <c r="E40" s="258" t="str">
        <f aca="false">IF(D40&gt;5,"Nota inválida",HLOOKUP(D40,E20:I21,2,0))</f>
        <v>Muito baixa</v>
      </c>
      <c r="F40" s="258" t="str">
        <f aca="false">IF(E40&gt;5,"Nota inválida",HLOOKUP(E40,#REF!,2,0))</f>
        <v>Nota inválida</v>
      </c>
      <c r="G40" s="258" t="str">
        <f aca="false">IF(F40&gt;5,"Nota inválida",HLOOKUP(F40,#REF!,2,0))</f>
        <v>Nota inválida</v>
      </c>
      <c r="H40" s="258" t="str">
        <f aca="false">IF(G40&gt;5,"Nota inválida",HLOOKUP(G40,#REF!,2,0))</f>
        <v>Nota inválida</v>
      </c>
      <c r="I40" s="258" t="str">
        <f aca="false">IF(H40&gt;5,"Nota inválida",HLOOKUP(H40,#REF!,2,0))</f>
        <v>Nota inválida</v>
      </c>
      <c r="J40" s="399" t="n">
        <f aca="false">IF(D40&gt;5,"-",IF(D40&lt;1,"-",D40))</f>
        <v>1</v>
      </c>
      <c r="K40" s="400"/>
      <c r="L40" s="261" t="n">
        <v>0</v>
      </c>
      <c r="M40" s="261" t="n">
        <v>0</v>
      </c>
      <c r="N40" s="261" t="n">
        <v>0</v>
      </c>
      <c r="O40" s="261" t="n">
        <v>0</v>
      </c>
      <c r="P40" s="261" t="n">
        <v>0</v>
      </c>
      <c r="Q40" s="261" t="n">
        <v>0</v>
      </c>
      <c r="R40" s="263" t="n">
        <f aca="false">IFERROR(((L40*$L$19)+(M40*$M$19)+(N40*$N$19)+(O40*$O$19)+(P40*$P$19)+(Q40*$Q$19))/((IF(L40=0,0,$L$19)+(IF(M40=0,0,$M$19))+(IF(N40=0,0,$N$19))+(IF(O40=0,0,$O$19))+(IF(P40=0,0,$P$19))+(IF(Q40=0,0,$Q$19)))),0)</f>
        <v>0</v>
      </c>
      <c r="S40" s="264" t="n">
        <f aca="false">ROUND(IFERROR(((L40*$L$19)+(M40*$M$19)+(N40*$N$19)+(O40*$O$19)+(P40*$P$19)+(Q40*$Q$19))/((IF(L40=0,0,$L$19)+(IF(M40=0,0,$M$19))+(IF(N40=0,0,$N$19))+(IF(O40=0,0,$O$19))+(IF(P40=0,0,$P$19))+(IF(Q40=0,0,$Q$19)))),0),0)</f>
        <v>0</v>
      </c>
      <c r="T40" s="265"/>
      <c r="U40" s="265"/>
      <c r="V40" s="266" t="n">
        <f aca="false">J40*S40</f>
        <v>0</v>
      </c>
      <c r="W40" s="401" t="str">
        <f aca="false">IF(V40&lt;4,"Risco Pequeno",IF(V40&lt;7,"Risco Moderado",IF(V40&lt;15,"Risco Alto","Risco Crítico")))</f>
        <v>Risco Pequeno</v>
      </c>
      <c r="X40" s="268"/>
      <c r="Y40" s="269"/>
    </row>
    <row r="41" customFormat="false" ht="19.5" hidden="false" customHeight="true" outlineLevel="0" collapsed="false">
      <c r="A41" s="397"/>
      <c r="B41" s="398" t="str">
        <f aca="false">'Mapa de Riscos'!C41</f>
        <v>Evento 2</v>
      </c>
      <c r="C41" s="256"/>
      <c r="D41" s="257" t="n">
        <v>1</v>
      </c>
      <c r="E41" s="258" t="str">
        <f aca="false">IF(D41&gt;5,"Nota inválida",HLOOKUP(D41,E20:I21,2,0))</f>
        <v>Muito baixa</v>
      </c>
      <c r="F41" s="258" t="str">
        <f aca="false">IF(E41&gt;5,"Nota inválida",HLOOKUP(E41,#REF!,2,0))</f>
        <v>Nota inválida</v>
      </c>
      <c r="G41" s="258" t="str">
        <f aca="false">IF(F41&gt;5,"Nota inválida",HLOOKUP(F41,#REF!,2,0))</f>
        <v>Nota inválida</v>
      </c>
      <c r="H41" s="258" t="str">
        <f aca="false">IF(G41&gt;5,"Nota inválida",HLOOKUP(G41,#REF!,2,0))</f>
        <v>Nota inválida</v>
      </c>
      <c r="I41" s="258" t="str">
        <f aca="false">IF(H41&gt;5,"Nota inválida",HLOOKUP(H41,#REF!,2,0))</f>
        <v>Nota inválida</v>
      </c>
      <c r="J41" s="399" t="n">
        <f aca="false">IF(D41&gt;5,"-",IF(D41&lt;1,"-",D41))</f>
        <v>1</v>
      </c>
      <c r="K41" s="400"/>
      <c r="L41" s="261" t="n">
        <v>0</v>
      </c>
      <c r="M41" s="261" t="n">
        <v>0</v>
      </c>
      <c r="N41" s="261" t="n">
        <v>0</v>
      </c>
      <c r="O41" s="261" t="n">
        <v>0</v>
      </c>
      <c r="P41" s="261" t="n">
        <v>0</v>
      </c>
      <c r="Q41" s="261" t="n">
        <v>0</v>
      </c>
      <c r="R41" s="263" t="n">
        <f aca="false">IFERROR(((L41*$L$19)+(M41*$M$19)+(N41*$N$19)+(O41*$O$19)+(P41*$P$19)+(Q41*$Q$19))/((IF(L41=0,0,$L$19)+(IF(M41=0,0,$M$19))+(IF(N41=0,0,$N$19))+(IF(O41=0,0,$O$19))+(IF(P41=0,0,$P$19))+(IF(Q41=0,0,$Q$19)))),0)</f>
        <v>0</v>
      </c>
      <c r="S41" s="264" t="n">
        <f aca="false">ROUND(IFERROR(((L41*$L$19)+(M41*$M$19)+(N41*$N$19)+(O41*$O$19)+(P41*$P$19)+(Q41*$Q$19))/((IF(L41=0,0,$L$19)+(IF(M41=0,0,$M$19))+(IF(N41=0,0,$N$19))+(IF(O41=0,0,$O$19))+(IF(P41=0,0,$P$19))+(IF(Q41=0,0,$Q$19)))),0),0)</f>
        <v>0</v>
      </c>
      <c r="T41" s="265"/>
      <c r="U41" s="265"/>
      <c r="V41" s="266" t="n">
        <f aca="false">J41*S41</f>
        <v>0</v>
      </c>
      <c r="W41" s="401" t="str">
        <f aca="false">IF(V41&lt;4,"Risco Pequeno",IF(V41&lt;7,"Risco Moderado",IF(V41&lt;15,"Risco Alto","Risco Crítico")))</f>
        <v>Risco Pequeno</v>
      </c>
      <c r="X41" s="268"/>
      <c r="Y41" s="269"/>
    </row>
    <row r="42" customFormat="false" ht="19.5" hidden="false" customHeight="true" outlineLevel="0" collapsed="false">
      <c r="A42" s="397"/>
      <c r="B42" s="398" t="str">
        <f aca="false">'Mapa de Riscos'!C42</f>
        <v>Evento 3</v>
      </c>
      <c r="C42" s="256"/>
      <c r="D42" s="257" t="n">
        <v>1</v>
      </c>
      <c r="E42" s="258" t="str">
        <f aca="false">IF(D42&gt;5,"Nota inválida",HLOOKUP(D42,E20:I21,2,0))</f>
        <v>Muito baixa</v>
      </c>
      <c r="F42" s="258" t="str">
        <f aca="false">IF(E42&gt;5,"Nota inválida",HLOOKUP(E42,#REF!,2,0))</f>
        <v>Nota inválida</v>
      </c>
      <c r="G42" s="258" t="str">
        <f aca="false">IF(F42&gt;5,"Nota inválida",HLOOKUP(F42,#REF!,2,0))</f>
        <v>Nota inválida</v>
      </c>
      <c r="H42" s="258" t="str">
        <f aca="false">IF(G42&gt;5,"Nota inválida",HLOOKUP(G42,#REF!,2,0))</f>
        <v>Nota inválida</v>
      </c>
      <c r="I42" s="258" t="str">
        <f aca="false">IF(H42&gt;5,"Nota inválida",HLOOKUP(H42,#REF!,2,0))</f>
        <v>Nota inválida</v>
      </c>
      <c r="J42" s="399" t="n">
        <f aca="false">IF(D42&gt;5,"-",IF(D42&lt;1,"-",D42))</f>
        <v>1</v>
      </c>
      <c r="K42" s="400"/>
      <c r="L42" s="261" t="n">
        <v>0</v>
      </c>
      <c r="M42" s="261" t="n">
        <v>0</v>
      </c>
      <c r="N42" s="261" t="n">
        <v>0</v>
      </c>
      <c r="O42" s="261" t="n">
        <v>0</v>
      </c>
      <c r="P42" s="261" t="n">
        <v>0</v>
      </c>
      <c r="Q42" s="261" t="n">
        <v>0</v>
      </c>
      <c r="R42" s="263" t="n">
        <f aca="false">IFERROR(((L42*$L$19)+(M42*$M$19)+(N42*$N$19)+(O42*$O$19)+(P42*$P$19)+(Q42*$Q$19))/((IF(L42=0,0,$L$19)+(IF(M42=0,0,$M$19))+(IF(N42=0,0,$N$19))+(IF(O42=0,0,$O$19))+(IF(P42=0,0,$P$19))+(IF(Q42=0,0,$Q$19)))),0)</f>
        <v>0</v>
      </c>
      <c r="S42" s="264" t="n">
        <f aca="false">ROUND(IFERROR(((L42*$L$19)+(M42*$M$19)+(N42*$N$19)+(O42*$O$19)+(P42*$P$19)+(Q42*$Q$19))/((IF(L42=0,0,$L$19)+(IF(M42=0,0,$M$19))+(IF(N42=0,0,$N$19))+(IF(O42=0,0,$O$19))+(IF(P42=0,0,$P$19))+(IF(Q42=0,0,$Q$19)))),0),0)</f>
        <v>0</v>
      </c>
      <c r="T42" s="265"/>
      <c r="U42" s="265"/>
      <c r="V42" s="266" t="n">
        <f aca="false">J42*S42</f>
        <v>0</v>
      </c>
      <c r="W42" s="401" t="str">
        <f aca="false">IF(V42&lt;4,"Risco Pequeno",IF(V42&lt;7,"Risco Moderado",IF(V42&lt;15,"Risco Alto","Risco Crítico")))</f>
        <v>Risco Pequeno</v>
      </c>
      <c r="X42" s="268"/>
      <c r="Y42" s="269"/>
    </row>
    <row r="43" customFormat="false" ht="19.5" hidden="false" customHeight="true" outlineLevel="0" collapsed="false">
      <c r="A43" s="397" t="str">
        <f aca="false">INDEX('Mapa de Riscos'!B43:B$48,ROWS('Mapa de Riscos'!B43))</f>
        <v>Subprocesso/ Atividade 8</v>
      </c>
      <c r="B43" s="398" t="str">
        <f aca="false">'Mapa de Riscos'!C43</f>
        <v>Evento 1 teste</v>
      </c>
      <c r="C43" s="256"/>
      <c r="D43" s="257" t="n">
        <v>1</v>
      </c>
      <c r="E43" s="258" t="str">
        <f aca="false">IF(D43&gt;5,"Nota inválida",HLOOKUP(D43,E20:I21,2,0))</f>
        <v>Muito baixa</v>
      </c>
      <c r="F43" s="258" t="str">
        <f aca="false">IF(E43&gt;5,"Nota inválida",HLOOKUP(E43,#REF!,2,0))</f>
        <v>Nota inválida</v>
      </c>
      <c r="G43" s="258" t="str">
        <f aca="false">IF(F43&gt;5,"Nota inválida",HLOOKUP(F43,#REF!,2,0))</f>
        <v>Nota inválida</v>
      </c>
      <c r="H43" s="258" t="str">
        <f aca="false">IF(G43&gt;5,"Nota inválida",HLOOKUP(G43,#REF!,2,0))</f>
        <v>Nota inválida</v>
      </c>
      <c r="I43" s="258" t="str">
        <f aca="false">IF(H43&gt;5,"Nota inválida",HLOOKUP(H43,#REF!,2,0))</f>
        <v>Nota inválida</v>
      </c>
      <c r="J43" s="399" t="n">
        <f aca="false">IF(D43&gt;5,"-",IF(D43&lt;1,"-",D43))</f>
        <v>1</v>
      </c>
      <c r="K43" s="400"/>
      <c r="L43" s="261" t="n">
        <v>0</v>
      </c>
      <c r="M43" s="261" t="n">
        <v>0</v>
      </c>
      <c r="N43" s="261" t="n">
        <v>0</v>
      </c>
      <c r="O43" s="261" t="n">
        <v>0</v>
      </c>
      <c r="P43" s="261" t="n">
        <v>0</v>
      </c>
      <c r="Q43" s="261" t="n">
        <v>0</v>
      </c>
      <c r="R43" s="263" t="n">
        <f aca="false">IFERROR(((L43*$L$19)+(M43*$M$19)+(N43*$N$19)+(O43*$O$19)+(P43*$P$19)+(Q43*$Q$19))/((IF(L43=0,0,$L$19)+(IF(M43=0,0,$M$19))+(IF(N43=0,0,$N$19))+(IF(O43=0,0,$O$19))+(IF(P43=0,0,$P$19))+(IF(Q43=0,0,$Q$19)))),0)</f>
        <v>0</v>
      </c>
      <c r="S43" s="264" t="n">
        <f aca="false">ROUND(IFERROR(((L43*$L$19)+(M43*$M$19)+(N43*$N$19)+(O43*$O$19)+(P43*$P$19)+(Q43*$Q$19))/((IF(L43=0,0,$L$19)+(IF(M43=0,0,$M$19))+(IF(N43=0,0,$N$19))+(IF(O43=0,0,$O$19))+(IF(P43=0,0,$P$19))+(IF(Q43=0,0,$Q$19)))),0),0)</f>
        <v>0</v>
      </c>
      <c r="T43" s="265"/>
      <c r="U43" s="265"/>
      <c r="V43" s="266" t="n">
        <f aca="false">J43*S43</f>
        <v>0</v>
      </c>
      <c r="W43" s="401" t="str">
        <f aca="false">IF(V43&lt;4,"Risco Pequeno",IF(V43&lt;7,"Risco Moderado",IF(V43&lt;15,"Risco Alto","Risco Crítico")))</f>
        <v>Risco Pequeno</v>
      </c>
      <c r="X43" s="268"/>
      <c r="Y43" s="269"/>
    </row>
    <row r="44" customFormat="false" ht="19.5" hidden="false" customHeight="true" outlineLevel="0" collapsed="false">
      <c r="A44" s="397"/>
      <c r="B44" s="398" t="str">
        <f aca="false">'Mapa de Riscos'!C44</f>
        <v>Evento 2</v>
      </c>
      <c r="C44" s="256"/>
      <c r="D44" s="257" t="n">
        <v>1</v>
      </c>
      <c r="E44" s="258" t="str">
        <f aca="false">IF(D44&gt;5,"Nota inválida",HLOOKUP(D44,E20:I21,2,0))</f>
        <v>Muito baixa</v>
      </c>
      <c r="F44" s="258" t="str">
        <f aca="false">IF(E44&gt;5,"Nota inválida",HLOOKUP(E44,#REF!,2,0))</f>
        <v>Nota inválida</v>
      </c>
      <c r="G44" s="258" t="str">
        <f aca="false">IF(F44&gt;5,"Nota inválida",HLOOKUP(F44,#REF!,2,0))</f>
        <v>Nota inválida</v>
      </c>
      <c r="H44" s="258" t="str">
        <f aca="false">IF(G44&gt;5,"Nota inválida",HLOOKUP(G44,#REF!,2,0))</f>
        <v>Nota inválida</v>
      </c>
      <c r="I44" s="258" t="str">
        <f aca="false">IF(H44&gt;5,"Nota inválida",HLOOKUP(H44,#REF!,2,0))</f>
        <v>Nota inválida</v>
      </c>
      <c r="J44" s="399" t="n">
        <f aca="false">IF(D44&gt;5,"-",IF(D44&lt;1,"-",D44))</f>
        <v>1</v>
      </c>
      <c r="K44" s="400"/>
      <c r="L44" s="261" t="n">
        <v>0</v>
      </c>
      <c r="M44" s="261" t="n">
        <v>0</v>
      </c>
      <c r="N44" s="261" t="n">
        <v>0</v>
      </c>
      <c r="O44" s="261" t="n">
        <v>0</v>
      </c>
      <c r="P44" s="261" t="n">
        <v>0</v>
      </c>
      <c r="Q44" s="261" t="n">
        <v>0</v>
      </c>
      <c r="R44" s="263" t="n">
        <f aca="false">IFERROR(((L44*$L$19)+(M44*$M$19)+(N44*$N$19)+(O44*$O$19)+(P44*$P$19)+(Q44*$Q$19))/((IF(L44=0,0,$L$19)+(IF(M44=0,0,$M$19))+(IF(N44=0,0,$N$19))+(IF(O44=0,0,$O$19))+(IF(P44=0,0,$P$19))+(IF(Q44=0,0,$Q$19)))),0)</f>
        <v>0</v>
      </c>
      <c r="S44" s="264" t="n">
        <f aca="false">ROUND(IFERROR(((L44*$L$19)+(M44*$M$19)+(N44*$N$19)+(O44*$O$19)+(P44*$P$19)+(Q44*$Q$19))/((IF(L44=0,0,$L$19)+(IF(M44=0,0,$M$19))+(IF(N44=0,0,$N$19))+(IF(O44=0,0,$O$19))+(IF(P44=0,0,$P$19))+(IF(Q44=0,0,$Q$19)))),0),0)</f>
        <v>0</v>
      </c>
      <c r="T44" s="265"/>
      <c r="U44" s="265"/>
      <c r="V44" s="266" t="n">
        <f aca="false">J44*S44</f>
        <v>0</v>
      </c>
      <c r="W44" s="401" t="str">
        <f aca="false">IF(V44&lt;4,"Risco Pequeno",IF(V44&lt;7,"Risco Moderado",IF(V44&lt;15,"Risco Alto","Risco Crítico")))</f>
        <v>Risco Pequeno</v>
      </c>
      <c r="X44" s="268"/>
      <c r="Y44" s="269"/>
    </row>
    <row r="45" customFormat="false" ht="19.5" hidden="false" customHeight="true" outlineLevel="0" collapsed="false">
      <c r="A45" s="397"/>
      <c r="B45" s="398" t="str">
        <f aca="false">'Mapa de Riscos'!C45</f>
        <v>Evento 3</v>
      </c>
      <c r="C45" s="256"/>
      <c r="D45" s="257" t="n">
        <v>1</v>
      </c>
      <c r="E45" s="258" t="str">
        <f aca="false">IF(D45&gt;5,"Nota inválida",HLOOKUP(D45,E20:I21,2,0))</f>
        <v>Muito baixa</v>
      </c>
      <c r="F45" s="258" t="str">
        <f aca="false">IF(E45&gt;5,"Nota inválida",HLOOKUP(E45,#REF!,2,0))</f>
        <v>Nota inválida</v>
      </c>
      <c r="G45" s="258" t="str">
        <f aca="false">IF(F45&gt;5,"Nota inválida",HLOOKUP(F45,#REF!,2,0))</f>
        <v>Nota inválida</v>
      </c>
      <c r="H45" s="258" t="str">
        <f aca="false">IF(G45&gt;5,"Nota inválida",HLOOKUP(G45,#REF!,2,0))</f>
        <v>Nota inválida</v>
      </c>
      <c r="I45" s="258" t="str">
        <f aca="false">IF(H45&gt;5,"Nota inválida",HLOOKUP(H45,#REF!,2,0))</f>
        <v>Nota inválida</v>
      </c>
      <c r="J45" s="399" t="n">
        <f aca="false">IF(D45&gt;5,"-",IF(D45&lt;1,"-",D45))</f>
        <v>1</v>
      </c>
      <c r="K45" s="400"/>
      <c r="L45" s="261" t="n">
        <v>0</v>
      </c>
      <c r="M45" s="261" t="n">
        <v>0</v>
      </c>
      <c r="N45" s="261" t="n">
        <v>0</v>
      </c>
      <c r="O45" s="261" t="n">
        <v>0</v>
      </c>
      <c r="P45" s="261" t="n">
        <v>0</v>
      </c>
      <c r="Q45" s="261" t="n">
        <v>0</v>
      </c>
      <c r="R45" s="263" t="n">
        <f aca="false">IFERROR(((L45*$L$19)+(M45*$M$19)+(N45*$N$19)+(O45*$O$19)+(P45*$P$19)+(Q45*$Q$19))/((IF(L45=0,0,$L$19)+(IF(M45=0,0,$M$19))+(IF(N45=0,0,$N$19))+(IF(O45=0,0,$O$19))+(IF(P45=0,0,$P$19))+(IF(Q45=0,0,$Q$19)))),0)</f>
        <v>0</v>
      </c>
      <c r="S45" s="264" t="n">
        <f aca="false">ROUND(IFERROR(((L45*$L$19)+(M45*$M$19)+(N45*$N$19)+(O45*$O$19)+(P45*$P$19)+(Q45*$Q$19))/((IF(L45=0,0,$L$19)+(IF(M45=0,0,$M$19))+(IF(N45=0,0,$N$19))+(IF(O45=0,0,$O$19))+(IF(P45=0,0,$P$19))+(IF(Q45=0,0,$Q$19)))),0),0)</f>
        <v>0</v>
      </c>
      <c r="T45" s="265"/>
      <c r="U45" s="265"/>
      <c r="V45" s="266" t="n">
        <f aca="false">J45*S45</f>
        <v>0</v>
      </c>
      <c r="W45" s="401" t="str">
        <f aca="false">IF(V45&lt;4,"Risco Pequeno",IF(V45&lt;7,"Risco Moderado",IF(V45&lt;15,"Risco Alto","Risco Crítico")))</f>
        <v>Risco Pequeno</v>
      </c>
      <c r="X45" s="268"/>
      <c r="Y45" s="269"/>
    </row>
    <row r="46" customFormat="false" ht="19.5" hidden="false" customHeight="true" outlineLevel="0" collapsed="false">
      <c r="A46" s="403" t="str">
        <f aca="false">INDEX('Mapa de Riscos'!B46:B$48,ROWS('Mapa de Riscos'!B46))</f>
        <v>Subprocesso/ Atividade 9</v>
      </c>
      <c r="B46" s="398" t="str">
        <f aca="false">'Mapa de Riscos'!C46</f>
        <v>Evento 1</v>
      </c>
      <c r="C46" s="256"/>
      <c r="D46" s="257" t="n">
        <v>1</v>
      </c>
      <c r="E46" s="258" t="str">
        <f aca="false">IF(D46&gt;5,"Nota inválida",HLOOKUP(D46,E20:I21,2,0))</f>
        <v>Muito baixa</v>
      </c>
      <c r="F46" s="258" t="str">
        <f aca="false">IF(E46&gt;5,"Nota inválida",HLOOKUP(E46,#REF!,2,0))</f>
        <v>Nota inválida</v>
      </c>
      <c r="G46" s="258" t="str">
        <f aca="false">IF(F46&gt;5,"Nota inválida",HLOOKUP(F46,#REF!,2,0))</f>
        <v>Nota inválida</v>
      </c>
      <c r="H46" s="258" t="str">
        <f aca="false">IF(G46&gt;5,"Nota inválida",HLOOKUP(G46,#REF!,2,0))</f>
        <v>Nota inválida</v>
      </c>
      <c r="I46" s="258" t="str">
        <f aca="false">IF(H46&gt;5,"Nota inválida",HLOOKUP(H46,#REF!,2,0))</f>
        <v>Nota inválida</v>
      </c>
      <c r="J46" s="399" t="n">
        <f aca="false">IF(D46&gt;5,"-",IF(D46&lt;1,"-",D46))</f>
        <v>1</v>
      </c>
      <c r="K46" s="400"/>
      <c r="L46" s="261" t="n">
        <v>0</v>
      </c>
      <c r="M46" s="261" t="n">
        <v>0</v>
      </c>
      <c r="N46" s="261" t="n">
        <v>0</v>
      </c>
      <c r="O46" s="261" t="n">
        <v>0</v>
      </c>
      <c r="P46" s="261" t="n">
        <v>0</v>
      </c>
      <c r="Q46" s="261" t="n">
        <v>0</v>
      </c>
      <c r="R46" s="263" t="n">
        <f aca="false">IFERROR(((L46*$L$19)+(M46*$M$19)+(N46*$N$19)+(O46*$O$19)+(P46*$P$19)+(Q46*$Q$19))/((IF(L46=0,0,$L$19)+(IF(M46=0,0,$M$19))+(IF(N46=0,0,$N$19))+(IF(O46=0,0,$O$19))+(IF(P46=0,0,$P$19))+(IF(Q46=0,0,$Q$19)))),0)</f>
        <v>0</v>
      </c>
      <c r="S46" s="264" t="n">
        <f aca="false">ROUND(IFERROR(((L46*$L$19)+(M46*$M$19)+(N46*$N$19)+(O46*$O$19)+(P46*$P$19)+(Q46*$Q$19))/((IF(L46=0,0,$L$19)+(IF(M46=0,0,$M$19))+(IF(N46=0,0,$N$19))+(IF(O46=0,0,$O$19))+(IF(P46=0,0,$P$19))+(IF(Q46=0,0,$Q$19)))),0),0)</f>
        <v>0</v>
      </c>
      <c r="T46" s="265"/>
      <c r="U46" s="265"/>
      <c r="V46" s="266" t="n">
        <f aca="false">J46*S46</f>
        <v>0</v>
      </c>
      <c r="W46" s="401" t="str">
        <f aca="false">IF(V46&lt;4,"Risco Pequeno",IF(V46&lt;7,"Risco Moderado",IF(V46&lt;15,"Risco Alto","Risco Crítico")))</f>
        <v>Risco Pequeno</v>
      </c>
      <c r="X46" s="268"/>
      <c r="Y46" s="269"/>
    </row>
    <row r="47" customFormat="false" ht="19.5" hidden="false" customHeight="true" outlineLevel="0" collapsed="false">
      <c r="A47" s="403"/>
      <c r="B47" s="398" t="str">
        <f aca="false">'Mapa de Riscos'!C47</f>
        <v>Evento 2</v>
      </c>
      <c r="C47" s="256"/>
      <c r="D47" s="257" t="n">
        <v>1</v>
      </c>
      <c r="E47" s="258" t="str">
        <f aca="false">IF(D47&gt;5,"Nota inválida",HLOOKUP(D47,E20:I21,2,0))</f>
        <v>Muito baixa</v>
      </c>
      <c r="F47" s="258" t="str">
        <f aca="false">IF(E47&gt;5,"Nota inválida",HLOOKUP(E47,#REF!,2,0))</f>
        <v>Nota inválida</v>
      </c>
      <c r="G47" s="258" t="str">
        <f aca="false">IF(F47&gt;5,"Nota inválida",HLOOKUP(F47,#REF!,2,0))</f>
        <v>Nota inválida</v>
      </c>
      <c r="H47" s="258" t="str">
        <f aca="false">IF(G47&gt;5,"Nota inválida",HLOOKUP(G47,#REF!,2,0))</f>
        <v>Nota inválida</v>
      </c>
      <c r="I47" s="258" t="str">
        <f aca="false">IF(H47&gt;5,"Nota inválida",HLOOKUP(H47,#REF!,2,0))</f>
        <v>Nota inválida</v>
      </c>
      <c r="J47" s="399" t="n">
        <f aca="false">IF(D47&gt;5,"-",IF(D47&lt;1,"-",D47))</f>
        <v>1</v>
      </c>
      <c r="K47" s="400"/>
      <c r="L47" s="261" t="n">
        <v>0</v>
      </c>
      <c r="M47" s="261" t="n">
        <v>0</v>
      </c>
      <c r="N47" s="261" t="n">
        <v>0</v>
      </c>
      <c r="O47" s="261" t="n">
        <v>0</v>
      </c>
      <c r="P47" s="261" t="n">
        <v>0</v>
      </c>
      <c r="Q47" s="261" t="n">
        <v>0</v>
      </c>
      <c r="R47" s="263" t="n">
        <f aca="false">IFERROR(((L47*$L$19)+(M47*$M$19)+(N47*$N$19)+(O47*$O$19)+(P47*$P$19)+(Q47*$Q$19))/((IF(L47=0,0,$L$19)+(IF(M47=0,0,$M$19))+(IF(N47=0,0,$N$19))+(IF(O47=0,0,$O$19))+(IF(P47=0,0,$P$19))+(IF(Q47=0,0,$Q$19)))),0)</f>
        <v>0</v>
      </c>
      <c r="S47" s="264" t="n">
        <f aca="false">ROUND(IFERROR(((L47*$L$19)+(M47*$M$19)+(N47*$N$19)+(O47*$O$19)+(P47*$P$19)+(Q47*$Q$19))/((IF(L47=0,0,$L$19)+(IF(M47=0,0,$M$19))+(IF(N47=0,0,$N$19))+(IF(O47=0,0,$O$19))+(IF(P47=0,0,$P$19))+(IF(Q47=0,0,$Q$19)))),0),0)</f>
        <v>0</v>
      </c>
      <c r="T47" s="265"/>
      <c r="U47" s="265"/>
      <c r="V47" s="266" t="n">
        <f aca="false">J47*S47</f>
        <v>0</v>
      </c>
      <c r="W47" s="401" t="str">
        <f aca="false">IF(V47&lt;4,"Risco Pequeno",IF(V47&lt;7,"Risco Moderado",IF(V47&lt;15,"Risco Alto","Risco Crítico")))</f>
        <v>Risco Pequeno</v>
      </c>
      <c r="X47" s="268"/>
      <c r="Y47" s="269"/>
    </row>
    <row r="48" customFormat="false" ht="19.5" hidden="false" customHeight="true" outlineLevel="0" collapsed="false">
      <c r="A48" s="403"/>
      <c r="B48" s="404" t="str">
        <f aca="false">'Mapa de Riscos'!C48</f>
        <v>Evento 3</v>
      </c>
      <c r="C48" s="256"/>
      <c r="D48" s="257" t="n">
        <v>1</v>
      </c>
      <c r="E48" s="258" t="str">
        <f aca="false">IF(D48&gt;5,"Nota inválida",HLOOKUP(D48,E20:I21,2,0))</f>
        <v>Muito baixa</v>
      </c>
      <c r="F48" s="258" t="str">
        <f aca="false">IF(E48&gt;5,"Nota inválida",HLOOKUP(E48,#REF!,2,0))</f>
        <v>Nota inválida</v>
      </c>
      <c r="G48" s="258" t="str">
        <f aca="false">IF(F48&gt;5,"Nota inválida",HLOOKUP(F48,#REF!,2,0))</f>
        <v>Nota inválida</v>
      </c>
      <c r="H48" s="258" t="str">
        <f aca="false">IF(G48&gt;5,"Nota inválida",HLOOKUP(G48,#REF!,2,0))</f>
        <v>Nota inválida</v>
      </c>
      <c r="I48" s="258" t="str">
        <f aca="false">IF(H48&gt;5,"Nota inválida",HLOOKUP(H48,#REF!,2,0))</f>
        <v>Nota inválida</v>
      </c>
      <c r="J48" s="399" t="n">
        <f aca="false">IF(D48&gt;5,"-",IF(D48&lt;1,"-",D48))</f>
        <v>1</v>
      </c>
      <c r="K48" s="400"/>
      <c r="L48" s="261" t="n">
        <v>0</v>
      </c>
      <c r="M48" s="261" t="n">
        <v>0</v>
      </c>
      <c r="N48" s="261" t="n">
        <v>0</v>
      </c>
      <c r="O48" s="261" t="n">
        <v>0</v>
      </c>
      <c r="P48" s="261" t="n">
        <v>0</v>
      </c>
      <c r="Q48" s="261" t="n">
        <v>0</v>
      </c>
      <c r="R48" s="263" t="n">
        <f aca="false">IFERROR(((L48*$L$19)+(M48*$M$19)+(N48*$N$19)+(O48*$O$19)+(P48*$P$19)+(Q48*$Q$19))/((IF(L48=0,0,$L$19)+(IF(M48=0,0,$M$19))+(IF(N48=0,0,$N$19))+(IF(O48=0,0,$O$19))+(IF(P48=0,0,$P$19))+(IF(Q48=0,0,$Q$19)))),0)</f>
        <v>0</v>
      </c>
      <c r="S48" s="264" t="n">
        <f aca="false">ROUND(IFERROR(((L48*$L$19)+(M48*$M$19)+(N48*$N$19)+(O48*$O$19)+(P48*$P$19)+(Q48*$Q$19))/((IF(L48=0,0,$L$19)+(IF(M48=0,0,$M$19))+(IF(N48=0,0,$N$19))+(IF(O48=0,0,$O$19))+(IF(P48=0,0,$P$19))+(IF(Q48=0,0,$Q$19)))),0),0)</f>
        <v>0</v>
      </c>
      <c r="T48" s="265"/>
      <c r="U48" s="265"/>
      <c r="V48" s="266" t="n">
        <f aca="false">J48*S48</f>
        <v>0</v>
      </c>
      <c r="W48" s="401" t="str">
        <f aca="false">IF(V48&lt;4,"Risco Pequeno",IF(V48&lt;7,"Risco Moderado",IF(V48&lt;15,"Risco Alto","Risco Crítico")))</f>
        <v>Risco Pequeno</v>
      </c>
      <c r="X48" s="268"/>
      <c r="Y48" s="269"/>
    </row>
    <row r="49" customFormat="false" ht="19.5" hidden="false" customHeight="true" outlineLevel="0" collapsed="false">
      <c r="A49" s="405" t="str">
        <f aca="false">INDEX('Mapa de Riscos'!B$49:B51,ROWS('Mapa de Riscos'!B49))</f>
        <v>Subprocesso/ Atividade 10</v>
      </c>
      <c r="B49" s="404" t="str">
        <f aca="false">'Mapa de Riscos'!C49</f>
        <v>Evento 1</v>
      </c>
      <c r="C49" s="256"/>
      <c r="D49" s="257" t="n">
        <v>1</v>
      </c>
      <c r="E49" s="258" t="str">
        <f aca="false">IF(D49&gt;5,"Nota inválida",HLOOKUP(D49,E20:I21,2,0))</f>
        <v>Muito baixa</v>
      </c>
      <c r="F49" s="258" t="str">
        <f aca="false">IF(E49&gt;5,"Nota inválida",HLOOKUP(E49,#REF!,2,0))</f>
        <v>Nota inválida</v>
      </c>
      <c r="G49" s="258" t="str">
        <f aca="false">IF(F49&gt;5,"Nota inválida",HLOOKUP(F49,#REF!,2,0))</f>
        <v>Nota inválida</v>
      </c>
      <c r="H49" s="258" t="str">
        <f aca="false">IF(G49&gt;5,"Nota inválida",HLOOKUP(G49,#REF!,2,0))</f>
        <v>Nota inválida</v>
      </c>
      <c r="I49" s="258" t="str">
        <f aca="false">IF(H49&gt;5,"Nota inválida",HLOOKUP(H49,#REF!,2,0))</f>
        <v>Nota inválida</v>
      </c>
      <c r="J49" s="406" t="n">
        <f aca="false">IF(D49&gt;5,"-",IF(D49&lt;1,"-",D49))</f>
        <v>1</v>
      </c>
      <c r="K49" s="400"/>
      <c r="L49" s="261" t="n">
        <v>0</v>
      </c>
      <c r="M49" s="261" t="n">
        <v>0</v>
      </c>
      <c r="N49" s="261" t="n">
        <v>0</v>
      </c>
      <c r="O49" s="261" t="n">
        <v>0</v>
      </c>
      <c r="P49" s="261" t="n">
        <v>0</v>
      </c>
      <c r="Q49" s="261" t="n">
        <v>0</v>
      </c>
      <c r="R49" s="263" t="n">
        <f aca="false">IFERROR(((L49*$L$19)+(M49*$M$19)+(N49*$N$19)+(O49*$O$19)+(P49*$P$19)+(Q49*$Q$19))/((IF(L49=0,0,$L$19)+(IF(M49=0,0,$M$19))+(IF(N49=0,0,$N$19))+(IF(O49=0,0,$O$19))+(IF(P49=0,0,$P$19))+(IF(Q49=0,0,$Q$19)))),0)</f>
        <v>0</v>
      </c>
      <c r="S49" s="264" t="n">
        <f aca="false">ROUND(IFERROR(((L49*$L$19)+(M49*$M$19)+(N49*$N$19)+(O49*$O$19)+(P49*$P$19)+(Q49*$Q$19))/((IF(L49=0,0,$L$19)+(IF(M49=0,0,$M$19))+(IF(N49=0,0,$N$19))+(IF(O49=0,0,$O$19))+(IF(P49=0,0,$P$19))+(IF(Q49=0,0,$Q$19)))),0),0)</f>
        <v>0</v>
      </c>
      <c r="T49" s="265"/>
      <c r="U49" s="265"/>
      <c r="V49" s="266" t="n">
        <f aca="false">J49*S49</f>
        <v>0</v>
      </c>
      <c r="W49" s="401" t="str">
        <f aca="false">IF(V49&lt;4,"Risco Pequeno",IF(V49&lt;7,"Risco Moderado",IF(V49&lt;15,"Risco Alto","Risco Crítico")))</f>
        <v>Risco Pequeno</v>
      </c>
      <c r="X49" s="268"/>
      <c r="Y49" s="269"/>
    </row>
    <row r="50" customFormat="false" ht="19.5" hidden="false" customHeight="true" outlineLevel="0" collapsed="false">
      <c r="A50" s="405"/>
      <c r="B50" s="404" t="str">
        <f aca="false">'Mapa de Riscos'!C50</f>
        <v>Evento 2</v>
      </c>
      <c r="C50" s="256"/>
      <c r="D50" s="257" t="n">
        <v>1</v>
      </c>
      <c r="E50" s="258" t="str">
        <f aca="false">IF(D50&gt;5,"Nota inválida",HLOOKUP(D50,E20:I21,2,0))</f>
        <v>Muito baixa</v>
      </c>
      <c r="F50" s="258" t="str">
        <f aca="false">IF(E50&gt;5,"Nota inválida",HLOOKUP(E50,#REF!,2,0))</f>
        <v>Nota inválida</v>
      </c>
      <c r="G50" s="258" t="str">
        <f aca="false">IF(F50&gt;5,"Nota inválida",HLOOKUP(F50,#REF!,2,0))</f>
        <v>Nota inválida</v>
      </c>
      <c r="H50" s="258" t="str">
        <f aca="false">IF(G50&gt;5,"Nota inválida",HLOOKUP(G50,#REF!,2,0))</f>
        <v>Nota inválida</v>
      </c>
      <c r="I50" s="258" t="str">
        <f aca="false">IF(H50&gt;5,"Nota inválida",HLOOKUP(H50,#REF!,2,0))</f>
        <v>Nota inválida</v>
      </c>
      <c r="J50" s="399" t="n">
        <f aca="false">IF(D50&gt;5,"-",IF(D50&lt;1,"-",D50))</f>
        <v>1</v>
      </c>
      <c r="K50" s="400"/>
      <c r="L50" s="261" t="n">
        <v>0</v>
      </c>
      <c r="M50" s="261" t="n">
        <v>0</v>
      </c>
      <c r="N50" s="261" t="n">
        <v>0</v>
      </c>
      <c r="O50" s="261" t="n">
        <v>0</v>
      </c>
      <c r="P50" s="261" t="n">
        <v>0</v>
      </c>
      <c r="Q50" s="261" t="n">
        <v>0</v>
      </c>
      <c r="R50" s="263" t="n">
        <f aca="false">IFERROR(((L50*$L$19)+(M50*$M$19)+(N50*$N$19)+(O50*$O$19)+(P50*$P$19)+(Q50*$Q$19))/((IF(L50=0,0,$L$19)+(IF(M50=0,0,$M$19))+(IF(N50=0,0,$N$19))+(IF(O50=0,0,$O$19))+(IF(P50=0,0,$P$19))+(IF(Q50=0,0,$Q$19)))),0)</f>
        <v>0</v>
      </c>
      <c r="S50" s="264" t="n">
        <f aca="false">ROUND(IFERROR(((L50*$L$19)+(M50*$M$19)+(N50*$N$19)+(O50*$O$19)+(P50*$P$19)+(Q50*$Q$19))/((IF(L50=0,0,$L$19)+(IF(M50=0,0,$M$19))+(IF(N50=0,0,$N$19))+(IF(O50=0,0,$O$19))+(IF(P50=0,0,$P$19))+(IF(Q50=0,0,$Q$19)))),0),0)</f>
        <v>0</v>
      </c>
      <c r="T50" s="265"/>
      <c r="U50" s="265"/>
      <c r="V50" s="266" t="n">
        <f aca="false">J50*S50</f>
        <v>0</v>
      </c>
      <c r="W50" s="401" t="str">
        <f aca="false">IF(V50&lt;4,"Risco Pequeno",IF(V50&lt;7,"Risco Moderado",IF(V50&lt;15,"Risco Alto","Risco Crítico")))</f>
        <v>Risco Pequeno</v>
      </c>
      <c r="X50" s="268"/>
      <c r="Y50" s="269"/>
    </row>
    <row r="51" customFormat="false" ht="19.5" hidden="false" customHeight="true" outlineLevel="0" collapsed="false">
      <c r="A51" s="405"/>
      <c r="B51" s="404" t="str">
        <f aca="false">'Mapa de Riscos'!C51</f>
        <v>Evento 3</v>
      </c>
      <c r="C51" s="256"/>
      <c r="D51" s="257" t="n">
        <v>1</v>
      </c>
      <c r="E51" s="258" t="str">
        <f aca="false">IF(D51&gt;5,"Nota inválida",HLOOKUP(D51,E20:I21,2,0))</f>
        <v>Muito baixa</v>
      </c>
      <c r="F51" s="258" t="str">
        <f aca="false">IF(E51&gt;5,"Nota inválida",HLOOKUP(E51,#REF!,2,0))</f>
        <v>Nota inválida</v>
      </c>
      <c r="G51" s="258" t="str">
        <f aca="false">IF(F51&gt;5,"Nota inválida",HLOOKUP(F51,#REF!,2,0))</f>
        <v>Nota inválida</v>
      </c>
      <c r="H51" s="258" t="str">
        <f aca="false">IF(G51&gt;5,"Nota inválida",HLOOKUP(G51,#REF!,2,0))</f>
        <v>Nota inválida</v>
      </c>
      <c r="I51" s="258" t="str">
        <f aca="false">IF(H51&gt;5,"Nota inválida",HLOOKUP(H51,#REF!,2,0))</f>
        <v>Nota inválida</v>
      </c>
      <c r="J51" s="399" t="n">
        <f aca="false">IF(D51&gt;5,"-",IF(D51&lt;1,"-",D51))</f>
        <v>1</v>
      </c>
      <c r="K51" s="400"/>
      <c r="L51" s="261" t="n">
        <v>0</v>
      </c>
      <c r="M51" s="261" t="n">
        <v>0</v>
      </c>
      <c r="N51" s="261" t="n">
        <v>0</v>
      </c>
      <c r="O51" s="261" t="n">
        <v>0</v>
      </c>
      <c r="P51" s="261" t="n">
        <v>0</v>
      </c>
      <c r="Q51" s="261" t="n">
        <v>0</v>
      </c>
      <c r="R51" s="263" t="n">
        <f aca="false">IFERROR(((L51*$L$19)+(M51*$M$19)+(N51*$N$19)+(O51*$O$19)+(P51*$P$19)+(Q51*$Q$19))/((IF(L51=0,0,$L$19)+(IF(M51=0,0,$M$19))+(IF(N51=0,0,$N$19))+(IF(O51=0,0,$O$19))+(IF(P51=0,0,$P$19))+(IF(Q51=0,0,$Q$19)))),0)</f>
        <v>0</v>
      </c>
      <c r="S51" s="264" t="n">
        <f aca="false">ROUND(IFERROR(((L51*$L$19)+(M51*$M$19)+(N51*$N$19)+(O51*$O$19)+(P51*$P$19)+(Q51*$Q$19))/((IF(L51=0,0,$L$19)+(IF(M51=0,0,$M$19))+(IF(N51=0,0,$N$19))+(IF(O51=0,0,$O$19))+(IF(P51=0,0,$P$19))+(IF(Q51=0,0,$Q$19)))),0),0)</f>
        <v>0</v>
      </c>
      <c r="T51" s="265"/>
      <c r="U51" s="265"/>
      <c r="V51" s="266" t="n">
        <f aca="false">J51*S51</f>
        <v>0</v>
      </c>
      <c r="W51" s="401" t="str">
        <f aca="false">IF(V51&lt;4,"Risco Pequeno",IF(V51&lt;7,"Risco Moderado",IF(V51&lt;15,"Risco Alto","Risco Crítico")))</f>
        <v>Risco Pequeno</v>
      </c>
      <c r="X51" s="268"/>
      <c r="Y51" s="269"/>
    </row>
    <row r="52" customFormat="false" ht="19.5" hidden="false" customHeight="true" outlineLevel="0" collapsed="false">
      <c r="A52" s="405" t="str">
        <f aca="false">INDEX('Mapa de Riscos'!B$52:B54,ROWS('Mapa de Riscos'!B52))</f>
        <v>Subprocesso/ Atividade 11</v>
      </c>
      <c r="B52" s="404" t="str">
        <f aca="false">'Mapa de Riscos'!C52</f>
        <v>Evento 1</v>
      </c>
      <c r="C52" s="256"/>
      <c r="D52" s="257" t="n">
        <v>1</v>
      </c>
      <c r="E52" s="258" t="str">
        <f aca="false">IF(D52&gt;5,"Nota inválida",HLOOKUP(D52,E20:I21,2,0))</f>
        <v>Muito baixa</v>
      </c>
      <c r="F52" s="258" t="str">
        <f aca="false">IF(E52&gt;5,"Nota inválida",HLOOKUP(E52,#REF!,2,0))</f>
        <v>Nota inválida</v>
      </c>
      <c r="G52" s="258" t="str">
        <f aca="false">IF(F52&gt;5,"Nota inválida",HLOOKUP(F52,#REF!,2,0))</f>
        <v>Nota inválida</v>
      </c>
      <c r="H52" s="258" t="str">
        <f aca="false">IF(G52&gt;5,"Nota inválida",HLOOKUP(G52,#REF!,2,0))</f>
        <v>Nota inválida</v>
      </c>
      <c r="I52" s="258" t="str">
        <f aca="false">IF(H52&gt;5,"Nota inválida",HLOOKUP(H52,#REF!,2,0))</f>
        <v>Nota inválida</v>
      </c>
      <c r="J52" s="399" t="n">
        <f aca="false">IF(D52&gt;5,"-",IF(D52&lt;1,"-",D52))</f>
        <v>1</v>
      </c>
      <c r="K52" s="400"/>
      <c r="L52" s="261" t="n">
        <v>0</v>
      </c>
      <c r="M52" s="261" t="n">
        <v>0</v>
      </c>
      <c r="N52" s="261" t="n">
        <v>0</v>
      </c>
      <c r="O52" s="261" t="n">
        <v>0</v>
      </c>
      <c r="P52" s="261" t="n">
        <v>0</v>
      </c>
      <c r="Q52" s="261" t="n">
        <v>0</v>
      </c>
      <c r="R52" s="263" t="n">
        <f aca="false">IFERROR(((L52*$L$19)+(M52*$M$19)+(N52*$N$19)+(O52*$O$19)+(P52*$P$19)+(Q52*$Q$19))/((IF(L52=0,0,$L$19)+(IF(M52=0,0,$M$19))+(IF(N52=0,0,$N$19))+(IF(O52=0,0,$O$19))+(IF(P52=0,0,$P$19))+(IF(Q52=0,0,$Q$19)))),0)</f>
        <v>0</v>
      </c>
      <c r="S52" s="264" t="n">
        <f aca="false">ROUND(IFERROR(((L52*$L$19)+(M52*$M$19)+(N52*$N$19)+(O52*$O$19)+(P52*$P$19)+(Q52*$Q$19))/((IF(L52=0,0,$L$19)+(IF(M52=0,0,$M$19))+(IF(N52=0,0,$N$19))+(IF(O52=0,0,$O$19))+(IF(P52=0,0,$P$19))+(IF(Q52=0,0,$Q$19)))),0),0)</f>
        <v>0</v>
      </c>
      <c r="T52" s="265"/>
      <c r="U52" s="265"/>
      <c r="V52" s="266" t="n">
        <f aca="false">J52*S52</f>
        <v>0</v>
      </c>
      <c r="W52" s="401" t="str">
        <f aca="false">IF(V52&lt;4,"Risco Pequeno",IF(V52&lt;7,"Risco Moderado",IF(V52&lt;15,"Risco Alto","Risco Crítico")))</f>
        <v>Risco Pequeno</v>
      </c>
      <c r="X52" s="268"/>
      <c r="Y52" s="269"/>
    </row>
    <row r="53" customFormat="false" ht="19.5" hidden="false" customHeight="true" outlineLevel="0" collapsed="false">
      <c r="A53" s="405"/>
      <c r="B53" s="404" t="str">
        <f aca="false">'Mapa de Riscos'!C53</f>
        <v>Evento 2</v>
      </c>
      <c r="C53" s="256"/>
      <c r="D53" s="257" t="n">
        <v>1</v>
      </c>
      <c r="E53" s="258" t="str">
        <f aca="false">IF(D53&gt;5,"Nota inválida",HLOOKUP(D53,E20:I21,2,0))</f>
        <v>Muito baixa</v>
      </c>
      <c r="F53" s="258" t="str">
        <f aca="false">IF(E53&gt;5,"Nota inválida",HLOOKUP(E53,#REF!,2,0))</f>
        <v>Nota inválida</v>
      </c>
      <c r="G53" s="258" t="str">
        <f aca="false">IF(F53&gt;5,"Nota inválida",HLOOKUP(F53,#REF!,2,0))</f>
        <v>Nota inválida</v>
      </c>
      <c r="H53" s="258" t="str">
        <f aca="false">IF(G53&gt;5,"Nota inválida",HLOOKUP(G53,#REF!,2,0))</f>
        <v>Nota inválida</v>
      </c>
      <c r="I53" s="258" t="str">
        <f aca="false">IF(H53&gt;5,"Nota inválida",HLOOKUP(H53,#REF!,2,0))</f>
        <v>Nota inválida</v>
      </c>
      <c r="J53" s="399" t="n">
        <f aca="false">IF(D53&gt;5,"-",IF(D53&lt;1,"-",D53))</f>
        <v>1</v>
      </c>
      <c r="K53" s="400"/>
      <c r="L53" s="261" t="n">
        <v>0</v>
      </c>
      <c r="M53" s="261" t="n">
        <v>0</v>
      </c>
      <c r="N53" s="261" t="n">
        <v>0</v>
      </c>
      <c r="O53" s="261" t="n">
        <v>0</v>
      </c>
      <c r="P53" s="261" t="n">
        <v>0</v>
      </c>
      <c r="Q53" s="261" t="n">
        <v>0</v>
      </c>
      <c r="R53" s="263" t="n">
        <f aca="false">IFERROR(((L53*$L$19)+(M53*$M$19)+(N53*$N$19)+(O53*$O$19)+(P53*$P$19)+(Q53*$Q$19))/((IF(L53=0,0,$L$19)+(IF(M53=0,0,$M$19))+(IF(N53=0,0,$N$19))+(IF(O53=0,0,$O$19))+(IF(P53=0,0,$P$19))+(IF(Q53=0,0,$Q$19)))),0)</f>
        <v>0</v>
      </c>
      <c r="S53" s="264" t="n">
        <f aca="false">ROUND(IFERROR(((L53*$L$19)+(M53*$M$19)+(N53*$N$19)+(O53*$O$19)+(P53*$P$19)+(Q53*$Q$19))/((IF(L53=0,0,$L$19)+(IF(M53=0,0,$M$19))+(IF(N53=0,0,$N$19))+(IF(O53=0,0,$O$19))+(IF(P53=0,0,$P$19))+(IF(Q53=0,0,$Q$19)))),0),0)</f>
        <v>0</v>
      </c>
      <c r="T53" s="265"/>
      <c r="U53" s="265"/>
      <c r="V53" s="266" t="n">
        <f aca="false">J53*S53</f>
        <v>0</v>
      </c>
      <c r="W53" s="401" t="str">
        <f aca="false">IF(V53&lt;4,"Risco Pequeno",IF(V53&lt;7,"Risco Moderado",IF(V53&lt;15,"Risco Alto","Risco Crítico")))</f>
        <v>Risco Pequeno</v>
      </c>
      <c r="X53" s="268"/>
      <c r="Y53" s="269"/>
    </row>
    <row r="54" customFormat="false" ht="19.5" hidden="false" customHeight="true" outlineLevel="0" collapsed="false">
      <c r="A54" s="405"/>
      <c r="B54" s="404" t="str">
        <f aca="false">'Mapa de Riscos'!C54</f>
        <v>Evento 3</v>
      </c>
      <c r="C54" s="256"/>
      <c r="D54" s="257" t="n">
        <v>1</v>
      </c>
      <c r="E54" s="258" t="str">
        <f aca="false">IF(D54&gt;5,"Nota inválida",HLOOKUP(D54,E20:I21,2,0))</f>
        <v>Muito baixa</v>
      </c>
      <c r="F54" s="258" t="str">
        <f aca="false">IF(E54&gt;5,"Nota inválida",HLOOKUP(E54,#REF!,2,0))</f>
        <v>Nota inválida</v>
      </c>
      <c r="G54" s="258" t="str">
        <f aca="false">IF(F54&gt;5,"Nota inválida",HLOOKUP(F54,#REF!,2,0))</f>
        <v>Nota inválida</v>
      </c>
      <c r="H54" s="258" t="str">
        <f aca="false">IF(G54&gt;5,"Nota inválida",HLOOKUP(G54,#REF!,2,0))</f>
        <v>Nota inválida</v>
      </c>
      <c r="I54" s="258" t="str">
        <f aca="false">IF(H54&gt;5,"Nota inválida",HLOOKUP(H54,#REF!,2,0))</f>
        <v>Nota inválida</v>
      </c>
      <c r="J54" s="399" t="n">
        <f aca="false">IF(D54&gt;5,"-",IF(D54&lt;1,"-",D54))</f>
        <v>1</v>
      </c>
      <c r="K54" s="400"/>
      <c r="L54" s="261" t="n">
        <v>0</v>
      </c>
      <c r="M54" s="261" t="n">
        <v>0</v>
      </c>
      <c r="N54" s="261" t="n">
        <v>0</v>
      </c>
      <c r="O54" s="261" t="n">
        <v>0</v>
      </c>
      <c r="P54" s="261" t="n">
        <v>0</v>
      </c>
      <c r="Q54" s="261" t="n">
        <v>0</v>
      </c>
      <c r="R54" s="263" t="n">
        <f aca="false">IFERROR(((L54*$L$19)+(M54*$M$19)+(N54*$N$19)+(O54*$O$19)+(P54*$P$19)+(Q54*$Q$19))/((IF(L54=0,0,$L$19)+(IF(M54=0,0,$M$19))+(IF(N54=0,0,$N$19))+(IF(O54=0,0,$O$19))+(IF(P54=0,0,$P$19))+(IF(Q54=0,0,$Q$19)))),0)</f>
        <v>0</v>
      </c>
      <c r="S54" s="264" t="n">
        <f aca="false">ROUND(IFERROR(((L54*$L$19)+(M54*$M$19)+(N54*$N$19)+(O54*$O$19)+(P54*$P$19)+(Q54*$Q$19))/((IF(L54=0,0,$L$19)+(IF(M54=0,0,$M$19))+(IF(N54=0,0,$N$19))+(IF(O54=0,0,$O$19))+(IF(P54=0,0,$P$19))+(IF(Q54=0,0,$Q$19)))),0),0)</f>
        <v>0</v>
      </c>
      <c r="T54" s="265"/>
      <c r="U54" s="265"/>
      <c r="V54" s="266" t="n">
        <f aca="false">J54*S54</f>
        <v>0</v>
      </c>
      <c r="W54" s="401" t="str">
        <f aca="false">IF(V54&lt;4,"Risco Pequeno",IF(V54&lt;7,"Risco Moderado",IF(V54&lt;15,"Risco Alto","Risco Crítico")))</f>
        <v>Risco Pequeno</v>
      </c>
      <c r="X54" s="268"/>
      <c r="Y54" s="269"/>
    </row>
    <row r="55" customFormat="false" ht="19.5" hidden="false" customHeight="true" outlineLevel="0" collapsed="false">
      <c r="A55" s="405" t="str">
        <f aca="false">INDEX('Mapa de Riscos'!B$55:B57,ROWS('Mapa de Riscos'!B55))</f>
        <v>Subprocesso/ Atividade 12</v>
      </c>
      <c r="B55" s="404" t="str">
        <f aca="false">'Mapa de Riscos'!C55</f>
        <v>Evento 1</v>
      </c>
      <c r="C55" s="256"/>
      <c r="D55" s="257" t="n">
        <v>1</v>
      </c>
      <c r="E55" s="258" t="str">
        <f aca="false">IF(D55&gt;5,"Nota inválida",HLOOKUP(D55,E20:I21,2,0))</f>
        <v>Muito baixa</v>
      </c>
      <c r="F55" s="258" t="str">
        <f aca="false">IF(E55&gt;5,"Nota inválida",HLOOKUP(E55,#REF!,2,0))</f>
        <v>Nota inválida</v>
      </c>
      <c r="G55" s="258" t="str">
        <f aca="false">IF(F55&gt;5,"Nota inválida",HLOOKUP(F55,#REF!,2,0))</f>
        <v>Nota inválida</v>
      </c>
      <c r="H55" s="258" t="str">
        <f aca="false">IF(G55&gt;5,"Nota inválida",HLOOKUP(G55,#REF!,2,0))</f>
        <v>Nota inválida</v>
      </c>
      <c r="I55" s="258" t="str">
        <f aca="false">IF(H55&gt;5,"Nota inválida",HLOOKUP(H55,#REF!,2,0))</f>
        <v>Nota inválida</v>
      </c>
      <c r="J55" s="399" t="n">
        <f aca="false">IF(D55&gt;5,"-",IF(D55&lt;1,"-",D55))</f>
        <v>1</v>
      </c>
      <c r="K55" s="400"/>
      <c r="L55" s="261" t="n">
        <v>0</v>
      </c>
      <c r="M55" s="261" t="n">
        <v>0</v>
      </c>
      <c r="N55" s="261" t="n">
        <v>0</v>
      </c>
      <c r="O55" s="261" t="n">
        <v>0</v>
      </c>
      <c r="P55" s="261" t="n">
        <v>0</v>
      </c>
      <c r="Q55" s="261" t="n">
        <v>0</v>
      </c>
      <c r="R55" s="263" t="n">
        <f aca="false">IFERROR(((L55*$L$19)+(M55*$M$19)+(N55*$N$19)+(O55*$O$19)+(P55*$P$19)+(Q55*$Q$19))/((IF(L55=0,0,$L$19)+(IF(M55=0,0,$M$19))+(IF(N55=0,0,$N$19))+(IF(O55=0,0,$O$19))+(IF(P55=0,0,$P$19))+(IF(Q55=0,0,$Q$19)))),0)</f>
        <v>0</v>
      </c>
      <c r="S55" s="264" t="n">
        <f aca="false">ROUND(IFERROR(((L55*$L$19)+(M55*$M$19)+(N55*$N$19)+(O55*$O$19)+(P55*$P$19)+(Q55*$Q$19))/((IF(L55=0,0,$L$19)+(IF(M55=0,0,$M$19))+(IF(N55=0,0,$N$19))+(IF(O55=0,0,$O$19))+(IF(P55=0,0,$P$19))+(IF(Q55=0,0,$Q$19)))),0),0)</f>
        <v>0</v>
      </c>
      <c r="T55" s="265"/>
      <c r="U55" s="265"/>
      <c r="V55" s="266" t="n">
        <f aca="false">J55*S55</f>
        <v>0</v>
      </c>
      <c r="W55" s="401" t="str">
        <f aca="false">IF(V55&lt;4,"Risco Pequeno",IF(V55&lt;7,"Risco Moderado",IF(V55&lt;15,"Risco Alto","Risco Crítico")))</f>
        <v>Risco Pequeno</v>
      </c>
      <c r="X55" s="268"/>
      <c r="Y55" s="269"/>
    </row>
    <row r="56" customFormat="false" ht="19.5" hidden="false" customHeight="true" outlineLevel="0" collapsed="false">
      <c r="A56" s="405"/>
      <c r="B56" s="404" t="str">
        <f aca="false">'Mapa de Riscos'!C56</f>
        <v>Evento 2</v>
      </c>
      <c r="C56" s="256"/>
      <c r="D56" s="257" t="n">
        <v>1</v>
      </c>
      <c r="E56" s="258" t="str">
        <f aca="false">IF(D56&gt;5,"Nota inválida",HLOOKUP(D56,E20:I21,2,0))</f>
        <v>Muito baixa</v>
      </c>
      <c r="F56" s="258" t="str">
        <f aca="false">IF(E56&gt;5,"Nota inválida",HLOOKUP(E56,#REF!,2,0))</f>
        <v>Nota inválida</v>
      </c>
      <c r="G56" s="258" t="str">
        <f aca="false">IF(F56&gt;5,"Nota inválida",HLOOKUP(F56,#REF!,2,0))</f>
        <v>Nota inválida</v>
      </c>
      <c r="H56" s="258" t="str">
        <f aca="false">IF(G56&gt;5,"Nota inválida",HLOOKUP(G56,#REF!,2,0))</f>
        <v>Nota inválida</v>
      </c>
      <c r="I56" s="258" t="str">
        <f aca="false">IF(H56&gt;5,"Nota inválida",HLOOKUP(H56,#REF!,2,0))</f>
        <v>Nota inválida</v>
      </c>
      <c r="J56" s="399" t="n">
        <f aca="false">IF(D56&gt;5,"-",IF(D56&lt;1,"-",D56))</f>
        <v>1</v>
      </c>
      <c r="K56" s="400"/>
      <c r="L56" s="261" t="n">
        <v>0</v>
      </c>
      <c r="M56" s="261" t="n">
        <v>0</v>
      </c>
      <c r="N56" s="261" t="n">
        <v>0</v>
      </c>
      <c r="O56" s="261" t="n">
        <v>0</v>
      </c>
      <c r="P56" s="261" t="n">
        <v>0</v>
      </c>
      <c r="Q56" s="261" t="n">
        <v>0</v>
      </c>
      <c r="R56" s="263" t="n">
        <f aca="false">IFERROR(((L56*$L$19)+(M56*$M$19)+(N56*$N$19)+(O56*$O$19)+(P56*$P$19)+(Q56*$Q$19))/((IF(L56=0,0,$L$19)+(IF(M56=0,0,$M$19))+(IF(N56=0,0,$N$19))+(IF(O56=0,0,$O$19))+(IF(P56=0,0,$P$19))+(IF(Q56=0,0,$Q$19)))),0)</f>
        <v>0</v>
      </c>
      <c r="S56" s="264" t="n">
        <f aca="false">ROUND(IFERROR(((L56*$L$19)+(M56*$M$19)+(N56*$N$19)+(O56*$O$19)+(P56*$P$19)+(Q56*$Q$19))/((IF(L56=0,0,$L$19)+(IF(M56=0,0,$M$19))+(IF(N56=0,0,$N$19))+(IF(O56=0,0,$O$19))+(IF(P56=0,0,$P$19))+(IF(Q56=0,0,$Q$19)))),0),0)</f>
        <v>0</v>
      </c>
      <c r="T56" s="265"/>
      <c r="U56" s="265"/>
      <c r="V56" s="266" t="n">
        <f aca="false">J56*S56</f>
        <v>0</v>
      </c>
      <c r="W56" s="401" t="str">
        <f aca="false">IF(V56&lt;4,"Risco Pequeno",IF(V56&lt;7,"Risco Moderado",IF(V56&lt;15,"Risco Alto","Risco Crítico")))</f>
        <v>Risco Pequeno</v>
      </c>
      <c r="X56" s="268"/>
      <c r="Y56" s="269"/>
    </row>
    <row r="57" customFormat="false" ht="19.5" hidden="false" customHeight="true" outlineLevel="0" collapsed="false">
      <c r="A57" s="405"/>
      <c r="B57" s="404" t="str">
        <f aca="false">'Mapa de Riscos'!C57</f>
        <v>Evento 3</v>
      </c>
      <c r="C57" s="256"/>
      <c r="D57" s="257" t="n">
        <v>1</v>
      </c>
      <c r="E57" s="258" t="str">
        <f aca="false">IF(D57&gt;5,"Nota inválida",HLOOKUP(D57,E20:I21,2,0))</f>
        <v>Muito baixa</v>
      </c>
      <c r="F57" s="258" t="str">
        <f aca="false">IF(E57&gt;5,"Nota inválida",HLOOKUP(E57,#REF!,2,0))</f>
        <v>Nota inválida</v>
      </c>
      <c r="G57" s="258" t="str">
        <f aca="false">IF(F57&gt;5,"Nota inválida",HLOOKUP(F57,#REF!,2,0))</f>
        <v>Nota inválida</v>
      </c>
      <c r="H57" s="258" t="str">
        <f aca="false">IF(G57&gt;5,"Nota inválida",HLOOKUP(G57,#REF!,2,0))</f>
        <v>Nota inválida</v>
      </c>
      <c r="I57" s="258" t="str">
        <f aca="false">IF(H57&gt;5,"Nota inválida",HLOOKUP(H57,#REF!,2,0))</f>
        <v>Nota inválida</v>
      </c>
      <c r="J57" s="399" t="n">
        <f aca="false">IF(D57&gt;5,"-",IF(D57&lt;1,"-",D57))</f>
        <v>1</v>
      </c>
      <c r="K57" s="400"/>
      <c r="L57" s="261" t="n">
        <v>0</v>
      </c>
      <c r="M57" s="261" t="n">
        <v>0</v>
      </c>
      <c r="N57" s="261" t="n">
        <v>0</v>
      </c>
      <c r="O57" s="261" t="n">
        <v>0</v>
      </c>
      <c r="P57" s="261" t="n">
        <v>0</v>
      </c>
      <c r="Q57" s="261" t="n">
        <v>0</v>
      </c>
      <c r="R57" s="263" t="n">
        <f aca="false">IFERROR(((L57*$L$19)+(M57*$M$19)+(N57*$N$19)+(O57*$O$19)+(P57*$P$19)+(Q57*$Q$19))/((IF(L57=0,0,$L$19)+(IF(M57=0,0,$M$19))+(IF(N57=0,0,$N$19))+(IF(O57=0,0,$O$19))+(IF(P57=0,0,$P$19))+(IF(Q57=0,0,$Q$19)))),0)</f>
        <v>0</v>
      </c>
      <c r="S57" s="264" t="n">
        <f aca="false">ROUND(IFERROR(((L57*$L$19)+(M57*$M$19)+(N57*$N$19)+(O57*$O$19)+(P57*$P$19)+(Q57*$Q$19))/((IF(L57=0,0,$L$19)+(IF(M57=0,0,$M$19))+(IF(N57=0,0,$N$19))+(IF(O57=0,0,$O$19))+(IF(P57=0,0,$P$19))+(IF(Q57=0,0,$Q$19)))),0),0)</f>
        <v>0</v>
      </c>
      <c r="T57" s="265"/>
      <c r="U57" s="265"/>
      <c r="V57" s="266" t="n">
        <f aca="false">J57*S57</f>
        <v>0</v>
      </c>
      <c r="W57" s="401" t="str">
        <f aca="false">IF(V57&lt;4,"Risco Pequeno",IF(V57&lt;7,"Risco Moderado",IF(V57&lt;15,"Risco Alto","Risco Crítico")))</f>
        <v>Risco Pequeno</v>
      </c>
      <c r="X57" s="268"/>
      <c r="Y57" s="269"/>
    </row>
    <row r="58" customFormat="false" ht="19.5" hidden="false" customHeight="true" outlineLevel="0" collapsed="false">
      <c r="A58" s="407" t="str">
        <f aca="false">INDEX('Mapa de Riscos'!B$58:B60,ROWS('Mapa de Riscos'!B58))</f>
        <v>Subprocesso/ Atividade 13</v>
      </c>
      <c r="B58" s="404" t="str">
        <f aca="false">'Mapa de Riscos'!C58</f>
        <v>Evento 1</v>
      </c>
      <c r="C58" s="256"/>
      <c r="D58" s="257" t="n">
        <v>1</v>
      </c>
      <c r="E58" s="258" t="str">
        <f aca="false">IF(D58&gt;5,"Nota inválida",HLOOKUP(D58,E20:I21,2,0))</f>
        <v>Muito baixa</v>
      </c>
      <c r="F58" s="258" t="str">
        <f aca="false">IF(E58&gt;5,"Nota inválida",HLOOKUP(E58,#REF!,2,0))</f>
        <v>Nota inválida</v>
      </c>
      <c r="G58" s="258" t="str">
        <f aca="false">IF(F58&gt;5,"Nota inválida",HLOOKUP(F58,#REF!,2,0))</f>
        <v>Nota inválida</v>
      </c>
      <c r="H58" s="258" t="str">
        <f aca="false">IF(G58&gt;5,"Nota inválida",HLOOKUP(G58,#REF!,2,0))</f>
        <v>Nota inválida</v>
      </c>
      <c r="I58" s="258" t="str">
        <f aca="false">IF(H58&gt;5,"Nota inválida",HLOOKUP(H58,#REF!,2,0))</f>
        <v>Nota inválida</v>
      </c>
      <c r="J58" s="399" t="n">
        <f aca="false">IF(D58&gt;5,"-",IF(D58&lt;1,"-",D58))</f>
        <v>1</v>
      </c>
      <c r="K58" s="400"/>
      <c r="L58" s="261" t="n">
        <v>0</v>
      </c>
      <c r="M58" s="261" t="n">
        <v>0</v>
      </c>
      <c r="N58" s="261" t="n">
        <v>0</v>
      </c>
      <c r="O58" s="261" t="n">
        <v>0</v>
      </c>
      <c r="P58" s="261" t="n">
        <v>0</v>
      </c>
      <c r="Q58" s="261" t="n">
        <v>0</v>
      </c>
      <c r="R58" s="263" t="n">
        <f aca="false">IFERROR(((L58*$L$19)+(M58*$M$19)+(N58*$N$19)+(O58*$O$19)+(P58*$P$19)+(Q58*$Q$19))/((IF(L58=0,0,$L$19)+(IF(M58=0,0,$M$19))+(IF(N58=0,0,$N$19))+(IF(O58=0,0,$O$19))+(IF(P58=0,0,$P$19))+(IF(Q58=0,0,$Q$19)))),0)</f>
        <v>0</v>
      </c>
      <c r="S58" s="264" t="n">
        <f aca="false">ROUND(IFERROR(((L58*$L$19)+(M58*$M$19)+(N58*$N$19)+(O58*$O$19)+(P58*$P$19)+(Q58*$Q$19))/((IF(L58=0,0,$L$19)+(IF(M58=0,0,$M$19))+(IF(N58=0,0,$N$19))+(IF(O58=0,0,$O$19))+(IF(P58=0,0,$P$19))+(IF(Q58=0,0,$Q$19)))),0),0)</f>
        <v>0</v>
      </c>
      <c r="T58" s="265"/>
      <c r="U58" s="265"/>
      <c r="V58" s="266" t="n">
        <f aca="false">J58*S58</f>
        <v>0</v>
      </c>
      <c r="W58" s="401" t="str">
        <f aca="false">IF(V58&lt;4,"Risco Pequeno",IF(V58&lt;7,"Risco Moderado",IF(V58&lt;15,"Risco Alto","Risco Crítico")))</f>
        <v>Risco Pequeno</v>
      </c>
      <c r="X58" s="268"/>
      <c r="Y58" s="269"/>
    </row>
    <row r="59" customFormat="false" ht="19.5" hidden="false" customHeight="true" outlineLevel="0" collapsed="false">
      <c r="A59" s="407"/>
      <c r="B59" s="404" t="str">
        <f aca="false">'Mapa de Riscos'!C59</f>
        <v>Evento 2</v>
      </c>
      <c r="C59" s="256"/>
      <c r="D59" s="257" t="n">
        <v>1</v>
      </c>
      <c r="E59" s="258" t="str">
        <f aca="false">IF(D59&gt;5,"Nota inválida",HLOOKUP(D59,E20:I21,2,0))</f>
        <v>Muito baixa</v>
      </c>
      <c r="F59" s="258" t="str">
        <f aca="false">IF(E59&gt;5,"Nota inválida",HLOOKUP(E59,#REF!,2,0))</f>
        <v>Nota inválida</v>
      </c>
      <c r="G59" s="258" t="str">
        <f aca="false">IF(F59&gt;5,"Nota inválida",HLOOKUP(F59,#REF!,2,0))</f>
        <v>Nota inválida</v>
      </c>
      <c r="H59" s="258" t="str">
        <f aca="false">IF(G59&gt;5,"Nota inválida",HLOOKUP(G59,#REF!,2,0))</f>
        <v>Nota inválida</v>
      </c>
      <c r="I59" s="258" t="str">
        <f aca="false">IF(H59&gt;5,"Nota inválida",HLOOKUP(H59,#REF!,2,0))</f>
        <v>Nota inválida</v>
      </c>
      <c r="J59" s="399" t="n">
        <f aca="false">IF(D59&gt;5,"-",IF(D59&lt;1,"-",D59))</f>
        <v>1</v>
      </c>
      <c r="K59" s="400"/>
      <c r="L59" s="261" t="n">
        <v>0</v>
      </c>
      <c r="M59" s="261" t="n">
        <v>0</v>
      </c>
      <c r="N59" s="261" t="n">
        <v>0</v>
      </c>
      <c r="O59" s="261" t="n">
        <v>0</v>
      </c>
      <c r="P59" s="261" t="n">
        <v>0</v>
      </c>
      <c r="Q59" s="261" t="n">
        <v>0</v>
      </c>
      <c r="R59" s="263" t="n">
        <f aca="false">IFERROR(((L59*$L$19)+(M59*$M$19)+(N59*$N$19)+(O59*$O$19)+(P59*$P$19)+(Q59*$Q$19))/((IF(L59=0,0,$L$19)+(IF(M59=0,0,$M$19))+(IF(N59=0,0,$N$19))+(IF(O59=0,0,$O$19))+(IF(P59=0,0,$P$19))+(IF(Q59=0,0,$Q$19)))),0)</f>
        <v>0</v>
      </c>
      <c r="S59" s="264" t="n">
        <f aca="false">ROUND(IFERROR(((L59*$L$19)+(M59*$M$19)+(N59*$N$19)+(O59*$O$19)+(P59*$P$19)+(Q59*$Q$19))/((IF(L59=0,0,$L$19)+(IF(M59=0,0,$M$19))+(IF(N59=0,0,$N$19))+(IF(O59=0,0,$O$19))+(IF(P59=0,0,$P$19))+(IF(Q59=0,0,$Q$19)))),0),0)</f>
        <v>0</v>
      </c>
      <c r="T59" s="265"/>
      <c r="U59" s="265"/>
      <c r="V59" s="266" t="n">
        <f aca="false">J59*S59</f>
        <v>0</v>
      </c>
      <c r="W59" s="401" t="str">
        <f aca="false">IF(V59&lt;4,"Risco Pequeno",IF(V59&lt;7,"Risco Moderado",IF(V59&lt;15,"Risco Alto","Risco Crítico")))</f>
        <v>Risco Pequeno</v>
      </c>
      <c r="X59" s="268"/>
      <c r="Y59" s="269"/>
    </row>
    <row r="60" customFormat="false" ht="19.5" hidden="false" customHeight="true" outlineLevel="0" collapsed="false">
      <c r="A60" s="407"/>
      <c r="B60" s="404" t="str">
        <f aca="false">'Mapa de Riscos'!C60</f>
        <v>Evento 3</v>
      </c>
      <c r="C60" s="256"/>
      <c r="D60" s="283" t="n">
        <v>1</v>
      </c>
      <c r="E60" s="284" t="str">
        <f aca="false">IF(D60&gt;5,"Nota inválida",HLOOKUP(D60,E20:I21,2,0))</f>
        <v>Muito baixa</v>
      </c>
      <c r="F60" s="284" t="str">
        <f aca="false">IF(E60&gt;5,"Nota inválida",HLOOKUP(E60,#REF!,2,0))</f>
        <v>Nota inválida</v>
      </c>
      <c r="G60" s="284" t="str">
        <f aca="false">IF(F60&gt;5,"Nota inválida",HLOOKUP(F60,#REF!,2,0))</f>
        <v>Nota inválida</v>
      </c>
      <c r="H60" s="284" t="str">
        <f aca="false">IF(G60&gt;5,"Nota inválida",HLOOKUP(G60,#REF!,2,0))</f>
        <v>Nota inválida</v>
      </c>
      <c r="I60" s="284" t="str">
        <f aca="false">IF(H60&gt;5,"Nota inválida",HLOOKUP(H60,#REF!,2,0))</f>
        <v>Nota inválida</v>
      </c>
      <c r="J60" s="408" t="n">
        <f aca="false">IF(D60&gt;5,"-",IF(D60&lt;1,"-",D60))</f>
        <v>1</v>
      </c>
      <c r="K60" s="400"/>
      <c r="L60" s="261" t="n">
        <v>0</v>
      </c>
      <c r="M60" s="409" t="n">
        <v>0</v>
      </c>
      <c r="N60" s="287" t="n">
        <v>0</v>
      </c>
      <c r="O60" s="287" t="n">
        <v>0</v>
      </c>
      <c r="P60" s="287" t="n">
        <v>0</v>
      </c>
      <c r="Q60" s="410" t="n">
        <v>0</v>
      </c>
      <c r="R60" s="289" t="n">
        <f aca="false">IFERROR(((L60*$L$19)+(M60*$M$19)+(N60*$N$19)+(O60*$O$19)+(P60*$P$19)+(Q60*$Q$19))/((IF(L60=0,0,$L$19)+(IF(M60=0,0,$M$19))+(IF(N60=0,0,$N$19))+(IF(O60=0,0,$O$19))+(IF(P60=0,0,$P$19))+(IF(Q60=0,0,$Q$19)))),0)</f>
        <v>0</v>
      </c>
      <c r="S60" s="285" t="n">
        <f aca="false">ROUND(IFERROR(((L60*$L$19)+(M60*$M$19)+(N60*$N$19)+(O60*$O$19)+(P60*$P$19)+(Q60*$Q$19))/((IF(L60=0,0,$L$19)+(IF(M60=0,0,$M$19))+(IF(N60=0,0,$N$19))+(IF(O60=0,0,$O$19))+(IF(P60=0,0,$P$19))+(IF(Q60=0,0,$Q$19)))),0),0)</f>
        <v>0</v>
      </c>
      <c r="T60" s="265"/>
      <c r="U60" s="265"/>
      <c r="V60" s="266" t="n">
        <f aca="false">J60*S60</f>
        <v>0</v>
      </c>
      <c r="W60" s="401" t="str">
        <f aca="false">IF(V60&lt;4,"Risco Pequeno",IF(V60&lt;7,"Risco Moderado",IF(V60&lt;15,"Risco Alto","Risco Crítico")))</f>
        <v>Risco Pequeno</v>
      </c>
      <c r="X60" s="268"/>
      <c r="Y60" s="269"/>
    </row>
    <row r="61" s="189" customFormat="true" ht="12.75" hidden="false" customHeight="false" outlineLevel="0" collapsed="false">
      <c r="B61" s="292"/>
      <c r="C61" s="293"/>
      <c r="D61" s="293"/>
      <c r="E61" s="293"/>
      <c r="F61" s="293"/>
      <c r="G61" s="293"/>
      <c r="H61" s="293"/>
      <c r="I61" s="293"/>
      <c r="J61" s="293"/>
      <c r="K61" s="293"/>
      <c r="L61" s="411"/>
      <c r="M61" s="293"/>
      <c r="N61" s="293"/>
      <c r="O61" s="293"/>
      <c r="P61" s="293"/>
      <c r="Q61" s="293"/>
      <c r="S61" s="293"/>
      <c r="T61" s="293"/>
      <c r="U61" s="293"/>
      <c r="V61" s="293"/>
      <c r="W61" s="293"/>
      <c r="X61" s="221"/>
    </row>
    <row r="62" customFormat="false" ht="13.8" hidden="false" customHeight="false" outlineLevel="0" collapsed="false">
      <c r="B62" s="292"/>
      <c r="C62" s="293"/>
      <c r="L62" s="291" t="s">
        <v>176</v>
      </c>
      <c r="M62" s="291"/>
      <c r="N62" s="291"/>
      <c r="O62" s="291"/>
      <c r="P62" s="291"/>
      <c r="S62" s="300"/>
      <c r="T62" s="301"/>
      <c r="V62" s="412"/>
      <c r="W62" s="412"/>
      <c r="X62" s="413"/>
    </row>
    <row r="63" customFormat="false" ht="16.5" hidden="false" customHeight="true" outlineLevel="0" collapsed="false">
      <c r="I63" s="294" t="s">
        <v>177</v>
      </c>
      <c r="J63" s="295" t="s">
        <v>178</v>
      </c>
      <c r="K63" s="244" t="n">
        <v>5</v>
      </c>
      <c r="L63" s="296" t="n">
        <v>5</v>
      </c>
      <c r="M63" s="297" t="n">
        <v>10</v>
      </c>
      <c r="N63" s="298" t="n">
        <v>15</v>
      </c>
      <c r="O63" s="298" t="n">
        <v>20</v>
      </c>
      <c r="P63" s="298" t="n">
        <v>25</v>
      </c>
      <c r="U63" s="190"/>
      <c r="V63" s="412"/>
      <c r="X63" s="221"/>
    </row>
    <row r="64" customFormat="false" ht="12.75" hidden="false" customHeight="false" outlineLevel="0" collapsed="false">
      <c r="A64" s="414"/>
      <c r="I64" s="294"/>
      <c r="J64" s="295" t="s">
        <v>179</v>
      </c>
      <c r="K64" s="244" t="n">
        <v>4</v>
      </c>
      <c r="L64" s="296" t="n">
        <v>4</v>
      </c>
      <c r="M64" s="305" t="n">
        <v>8</v>
      </c>
      <c r="N64" s="297" t="n">
        <v>12</v>
      </c>
      <c r="O64" s="298" t="n">
        <v>16</v>
      </c>
      <c r="P64" s="298" t="n">
        <v>20</v>
      </c>
      <c r="U64" s="190"/>
      <c r="V64" s="190"/>
      <c r="X64" s="221"/>
    </row>
    <row r="65" customFormat="false" ht="12.75" hidden="false" customHeight="false" outlineLevel="0" collapsed="false">
      <c r="I65" s="294"/>
      <c r="J65" s="295" t="s">
        <v>180</v>
      </c>
      <c r="K65" s="244" t="n">
        <v>3</v>
      </c>
      <c r="L65" s="307" t="n">
        <v>3</v>
      </c>
      <c r="M65" s="306" t="n">
        <v>6</v>
      </c>
      <c r="N65" s="305" t="n">
        <v>9</v>
      </c>
      <c r="O65" s="305" t="n">
        <v>12</v>
      </c>
      <c r="P65" s="298" t="n">
        <v>15</v>
      </c>
      <c r="U65" s="190"/>
      <c r="V65" s="190"/>
      <c r="X65" s="221"/>
    </row>
    <row r="66" customFormat="false" ht="12.75" hidden="false" customHeight="false" outlineLevel="0" collapsed="false">
      <c r="I66" s="294"/>
      <c r="J66" s="295" t="s">
        <v>181</v>
      </c>
      <c r="K66" s="244" t="n">
        <v>2</v>
      </c>
      <c r="L66" s="307" t="n">
        <v>2</v>
      </c>
      <c r="M66" s="306" t="n">
        <v>4</v>
      </c>
      <c r="N66" s="308" t="n">
        <v>6</v>
      </c>
      <c r="O66" s="305" t="n">
        <v>8</v>
      </c>
      <c r="P66" s="305" t="n">
        <v>10</v>
      </c>
      <c r="U66" s="190"/>
      <c r="V66" s="190"/>
      <c r="X66" s="221"/>
    </row>
    <row r="67" customFormat="false" ht="12.75" hidden="false" customHeight="false" outlineLevel="0" collapsed="false">
      <c r="I67" s="294"/>
      <c r="J67" s="295" t="s">
        <v>182</v>
      </c>
      <c r="K67" s="244" t="n">
        <v>1</v>
      </c>
      <c r="L67" s="307" t="n">
        <v>1</v>
      </c>
      <c r="M67" s="307" t="n">
        <v>2</v>
      </c>
      <c r="N67" s="307" t="n">
        <v>3</v>
      </c>
      <c r="O67" s="296" t="n">
        <v>4</v>
      </c>
      <c r="P67" s="296" t="n">
        <v>5</v>
      </c>
      <c r="U67" s="190"/>
      <c r="V67" s="190"/>
      <c r="X67" s="221"/>
    </row>
    <row r="68" customFormat="false" ht="16.5" hidden="false" customHeight="true" outlineLevel="0" collapsed="false">
      <c r="B68" s="292"/>
      <c r="C68" s="293"/>
      <c r="L68" s="309" t="n">
        <v>1</v>
      </c>
      <c r="M68" s="309" t="n">
        <v>2</v>
      </c>
      <c r="N68" s="309" t="n">
        <v>3</v>
      </c>
      <c r="O68" s="309" t="n">
        <v>4</v>
      </c>
      <c r="P68" s="309" t="n">
        <v>5</v>
      </c>
      <c r="S68" s="300"/>
      <c r="T68" s="415"/>
      <c r="U68" s="190"/>
      <c r="X68" s="221"/>
    </row>
    <row r="69" customFormat="false" ht="16.5" hidden="false" customHeight="true" outlineLevel="0" collapsed="false">
      <c r="B69" s="292"/>
      <c r="C69" s="293"/>
      <c r="L69" s="310" t="s">
        <v>183</v>
      </c>
      <c r="M69" s="311" t="s">
        <v>172</v>
      </c>
      <c r="N69" s="311" t="s">
        <v>173</v>
      </c>
      <c r="O69" s="311" t="s">
        <v>174</v>
      </c>
      <c r="P69" s="312" t="s">
        <v>175</v>
      </c>
      <c r="S69" s="300"/>
      <c r="T69" s="415"/>
      <c r="U69" s="302"/>
      <c r="X69" s="221"/>
    </row>
    <row r="70" customFormat="false" ht="16.5" hidden="false" customHeight="true" outlineLevel="0" collapsed="false">
      <c r="B70" s="292"/>
      <c r="C70" s="293"/>
      <c r="L70" s="314" t="s">
        <v>165</v>
      </c>
      <c r="M70" s="314" t="s">
        <v>166</v>
      </c>
      <c r="N70" s="314" t="s">
        <v>167</v>
      </c>
      <c r="O70" s="314" t="s">
        <v>168</v>
      </c>
      <c r="P70" s="314" t="s">
        <v>169</v>
      </c>
      <c r="S70" s="300"/>
      <c r="T70" s="416"/>
      <c r="U70" s="302"/>
      <c r="X70" s="221"/>
    </row>
    <row r="71" customFormat="false" ht="13.8" hidden="false" customHeight="false" outlineLevel="0" collapsed="false">
      <c r="B71" s="292"/>
      <c r="C71" s="293"/>
      <c r="L71" s="315" t="s">
        <v>184</v>
      </c>
      <c r="M71" s="315"/>
      <c r="N71" s="315"/>
      <c r="O71" s="315"/>
      <c r="P71" s="315"/>
      <c r="S71" s="300"/>
      <c r="T71" s="190"/>
      <c r="U71" s="302"/>
      <c r="X71" s="221"/>
    </row>
    <row r="72" customFormat="false" ht="13.8" hidden="false" customHeight="false" outlineLevel="0" collapsed="false">
      <c r="B72" s="319"/>
      <c r="C72" s="320"/>
      <c r="D72" s="417"/>
      <c r="J72" s="418"/>
      <c r="K72" s="320"/>
      <c r="Q72" s="313"/>
      <c r="R72" s="316"/>
      <c r="S72" s="300"/>
      <c r="T72" s="190"/>
      <c r="U72" s="418"/>
      <c r="X72" s="221"/>
    </row>
    <row r="73" customFormat="false" ht="13.8" hidden="false" customHeight="false" outlineLevel="0" collapsed="false">
      <c r="B73" s="319"/>
      <c r="C73" s="320"/>
      <c r="D73" s="417"/>
      <c r="K73" s="320"/>
      <c r="L73" s="321" t="s">
        <v>185</v>
      </c>
      <c r="M73" s="321"/>
      <c r="N73" s="321"/>
      <c r="O73" s="321"/>
      <c r="P73" s="321"/>
      <c r="Q73" s="313"/>
      <c r="R73" s="316"/>
      <c r="S73" s="300"/>
      <c r="T73" s="190"/>
      <c r="U73" s="418"/>
      <c r="V73" s="419"/>
      <c r="W73" s="420"/>
      <c r="X73" s="221"/>
    </row>
    <row r="74" customFormat="false" ht="12.75" hidden="false" customHeight="false" outlineLevel="0" collapsed="false">
      <c r="B74" s="319"/>
      <c r="C74" s="320"/>
      <c r="D74" s="417"/>
      <c r="K74" s="320"/>
      <c r="L74" s="322" t="s">
        <v>186</v>
      </c>
      <c r="M74" s="322"/>
      <c r="N74" s="322"/>
      <c r="O74" s="323" t="s">
        <v>187</v>
      </c>
      <c r="P74" s="323"/>
      <c r="V74" s="419"/>
      <c r="W74" s="420"/>
      <c r="X74" s="221"/>
    </row>
    <row r="75" customFormat="false" ht="12.75" hidden="false" customHeight="false" outlineLevel="0" collapsed="false">
      <c r="B75" s="319"/>
      <c r="C75" s="320"/>
      <c r="D75" s="417"/>
      <c r="K75" s="320"/>
      <c r="L75" s="324" t="s">
        <v>188</v>
      </c>
      <c r="M75" s="324"/>
      <c r="N75" s="324"/>
      <c r="O75" s="325" t="s">
        <v>199</v>
      </c>
      <c r="P75" s="325"/>
      <c r="V75" s="419"/>
      <c r="W75" s="420"/>
      <c r="X75" s="221"/>
    </row>
    <row r="76" customFormat="false" ht="12.75" hidden="false" customHeight="false" outlineLevel="0" collapsed="false">
      <c r="B76" s="319"/>
      <c r="C76" s="320"/>
      <c r="D76" s="417"/>
      <c r="K76" s="320"/>
      <c r="L76" s="326" t="s">
        <v>190</v>
      </c>
      <c r="M76" s="326"/>
      <c r="N76" s="326"/>
      <c r="O76" s="327" t="s">
        <v>200</v>
      </c>
      <c r="P76" s="327"/>
      <c r="V76" s="419"/>
      <c r="W76" s="420"/>
      <c r="X76" s="221"/>
    </row>
    <row r="77" customFormat="false" ht="12.75" hidden="false" customHeight="false" outlineLevel="0" collapsed="false">
      <c r="B77" s="319"/>
      <c r="C77" s="320"/>
      <c r="D77" s="417"/>
      <c r="K77" s="320"/>
      <c r="L77" s="328" t="s">
        <v>192</v>
      </c>
      <c r="M77" s="328"/>
      <c r="N77" s="328"/>
      <c r="O77" s="329" t="s">
        <v>201</v>
      </c>
      <c r="P77" s="329"/>
      <c r="V77" s="419"/>
      <c r="W77" s="420"/>
      <c r="X77" s="221"/>
    </row>
    <row r="78" customFormat="false" ht="12.75" hidden="false" customHeight="false" outlineLevel="0" collapsed="false">
      <c r="B78" s="319"/>
      <c r="C78" s="320"/>
      <c r="D78" s="417"/>
      <c r="K78" s="320"/>
      <c r="L78" s="330" t="s">
        <v>194</v>
      </c>
      <c r="M78" s="330"/>
      <c r="N78" s="330"/>
      <c r="O78" s="331" t="s">
        <v>202</v>
      </c>
      <c r="P78" s="331"/>
      <c r="V78" s="419"/>
      <c r="W78" s="420"/>
      <c r="X78" s="221"/>
    </row>
    <row r="79" customFormat="false" ht="12.75" hidden="false" customHeight="false" outlineLevel="0" collapsed="false">
      <c r="B79" s="319"/>
      <c r="C79" s="320"/>
      <c r="D79" s="417"/>
      <c r="K79" s="320"/>
      <c r="L79" s="332"/>
      <c r="M79" s="332"/>
      <c r="N79" s="332"/>
      <c r="O79" s="333"/>
      <c r="P79" s="332"/>
      <c r="V79" s="190"/>
      <c r="W79" s="190"/>
      <c r="X79" s="221"/>
    </row>
    <row r="80" customFormat="false" ht="13.8" hidden="false" customHeight="false" outlineLevel="0" collapsed="false">
      <c r="B80" s="334"/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  <c r="R80" s="313"/>
      <c r="S80" s="335"/>
      <c r="T80" s="335"/>
      <c r="U80" s="335"/>
      <c r="V80" s="335"/>
      <c r="W80" s="335"/>
      <c r="X80" s="337"/>
    </row>
    <row r="81" customFormat="false" ht="13.8" hidden="false" customHeight="false" outlineLevel="0" collapsed="false">
      <c r="B81" s="338"/>
      <c r="C81" s="317"/>
      <c r="D81" s="317"/>
      <c r="K81" s="317"/>
      <c r="L81" s="317"/>
      <c r="M81" s="317"/>
      <c r="N81" s="317"/>
      <c r="O81" s="317"/>
      <c r="P81" s="317"/>
      <c r="Q81" s="317"/>
      <c r="R81" s="313"/>
      <c r="S81" s="317"/>
      <c r="T81" s="317"/>
      <c r="U81" s="317"/>
      <c r="X81" s="339"/>
    </row>
    <row r="82" customFormat="false" ht="15" hidden="false" customHeight="false" outlineLevel="0" collapsed="false">
      <c r="R82" s="313"/>
    </row>
    <row r="83" customFormat="false" ht="15" hidden="false" customHeight="false" outlineLevel="0" collapsed="false">
      <c r="R83" s="313"/>
    </row>
    <row r="84" customFormat="false" ht="15" hidden="false" customHeight="false" outlineLevel="0" collapsed="false">
      <c r="R84" s="313"/>
    </row>
    <row r="85" customFormat="false" ht="15" hidden="false" customHeight="false" outlineLevel="0" collapsed="false">
      <c r="R85" s="313"/>
    </row>
    <row r="86" customFormat="false" ht="15" hidden="false" customHeight="false" outlineLevel="0" collapsed="false">
      <c r="R86" s="313"/>
    </row>
    <row r="87" customFormat="false" ht="13.5" hidden="false" customHeight="false" outlineLevel="0" collapsed="false">
      <c r="R87" s="335"/>
    </row>
    <row r="88" customFormat="false" ht="13.5" hidden="false" customHeight="false" outlineLevel="0" collapsed="false">
      <c r="R88" s="317"/>
    </row>
    <row r="89" s="189" customFormat="true" ht="12.75" hidden="false" customHeight="false" outlineLevel="0" collapsed="false"/>
    <row r="90" s="189" customFormat="true" ht="12.75" hidden="false" customHeight="false" outlineLevel="0" collapsed="false"/>
    <row r="91" s="189" customFormat="true" ht="12.75" hidden="false" customHeight="false" outlineLevel="0" collapsed="false"/>
    <row r="92" s="189" customFormat="true" ht="12.75" hidden="false" customHeight="false" outlineLevel="0" collapsed="false"/>
    <row r="93" s="189" customFormat="true" ht="12.75" hidden="false" customHeight="false" outlineLevel="0" collapsed="false"/>
    <row r="94" s="189" customFormat="true" ht="12.75" hidden="false" customHeight="false" outlineLevel="0" collapsed="false"/>
    <row r="95" s="189" customFormat="true" ht="12.75" hidden="false" customHeight="false" outlineLevel="0" collapsed="false"/>
  </sheetData>
  <mergeCells count="100">
    <mergeCell ref="A1:X1"/>
    <mergeCell ref="B2:O2"/>
    <mergeCell ref="B3:N3"/>
    <mergeCell ref="B4:O4"/>
    <mergeCell ref="B5:O5"/>
    <mergeCell ref="B6:O6"/>
    <mergeCell ref="B7:O7"/>
    <mergeCell ref="B8:O8"/>
    <mergeCell ref="B9:O9"/>
    <mergeCell ref="B11:O11"/>
    <mergeCell ref="A14:A21"/>
    <mergeCell ref="B14:S14"/>
    <mergeCell ref="D15:J15"/>
    <mergeCell ref="L15:S15"/>
    <mergeCell ref="V15:W17"/>
    <mergeCell ref="B16:B18"/>
    <mergeCell ref="D16:D20"/>
    <mergeCell ref="E16:I16"/>
    <mergeCell ref="J16:J21"/>
    <mergeCell ref="L16:Q16"/>
    <mergeCell ref="R16:S18"/>
    <mergeCell ref="E17:E18"/>
    <mergeCell ref="F17:F18"/>
    <mergeCell ref="G17:G18"/>
    <mergeCell ref="H17:H18"/>
    <mergeCell ref="I17:I18"/>
    <mergeCell ref="L17:P17"/>
    <mergeCell ref="V18:V21"/>
    <mergeCell ref="W18:W21"/>
    <mergeCell ref="B19:B21"/>
    <mergeCell ref="R19:R21"/>
    <mergeCell ref="S19:S21"/>
    <mergeCell ref="L20:Q21"/>
    <mergeCell ref="A22:A24"/>
    <mergeCell ref="E22:I22"/>
    <mergeCell ref="E23:I23"/>
    <mergeCell ref="E24:I24"/>
    <mergeCell ref="A25:A27"/>
    <mergeCell ref="E25:I25"/>
    <mergeCell ref="E26:I26"/>
    <mergeCell ref="E27:I27"/>
    <mergeCell ref="A28:A30"/>
    <mergeCell ref="E28:I28"/>
    <mergeCell ref="E29:I29"/>
    <mergeCell ref="E30:I30"/>
    <mergeCell ref="A31:A33"/>
    <mergeCell ref="E31:I31"/>
    <mergeCell ref="E32:I32"/>
    <mergeCell ref="E33:I33"/>
    <mergeCell ref="A34:A36"/>
    <mergeCell ref="E34:I34"/>
    <mergeCell ref="E35:I35"/>
    <mergeCell ref="E36:I36"/>
    <mergeCell ref="A37:A39"/>
    <mergeCell ref="E37:I37"/>
    <mergeCell ref="E38:I38"/>
    <mergeCell ref="E39:I39"/>
    <mergeCell ref="A40:A42"/>
    <mergeCell ref="E40:I40"/>
    <mergeCell ref="E41:I41"/>
    <mergeCell ref="E42:I42"/>
    <mergeCell ref="A43:A45"/>
    <mergeCell ref="E43:I43"/>
    <mergeCell ref="E44:I44"/>
    <mergeCell ref="E45:I45"/>
    <mergeCell ref="A46:A48"/>
    <mergeCell ref="E46:I46"/>
    <mergeCell ref="E47:I47"/>
    <mergeCell ref="E48:I48"/>
    <mergeCell ref="A49:A51"/>
    <mergeCell ref="E49:I49"/>
    <mergeCell ref="E50:I50"/>
    <mergeCell ref="E51:I51"/>
    <mergeCell ref="A52:A54"/>
    <mergeCell ref="E52:I52"/>
    <mergeCell ref="E53:I53"/>
    <mergeCell ref="E54:I54"/>
    <mergeCell ref="A55:A57"/>
    <mergeCell ref="E55:I55"/>
    <mergeCell ref="E56:I56"/>
    <mergeCell ref="E57:I57"/>
    <mergeCell ref="A58:A60"/>
    <mergeCell ref="E58:I58"/>
    <mergeCell ref="E59:I59"/>
    <mergeCell ref="E60:I60"/>
    <mergeCell ref="L62:P62"/>
    <mergeCell ref="I63:I67"/>
    <mergeCell ref="T68:T69"/>
    <mergeCell ref="L71:P71"/>
    <mergeCell ref="L73:P73"/>
    <mergeCell ref="L74:N74"/>
    <mergeCell ref="O74:P74"/>
    <mergeCell ref="L75:N75"/>
    <mergeCell ref="O75:P75"/>
    <mergeCell ref="L76:N76"/>
    <mergeCell ref="O76:P76"/>
    <mergeCell ref="L77:N77"/>
    <mergeCell ref="O77:P77"/>
    <mergeCell ref="L78:N78"/>
    <mergeCell ref="O78:P78"/>
  </mergeCells>
  <conditionalFormatting sqref="W22:W60">
    <cfRule type="cellIs" priority="2" operator="equal" aboveAverage="0" equalAverage="0" bottom="0" percent="0" rank="0" text="" dxfId="49">
      <formula>"Risco Crítico"</formula>
    </cfRule>
    <cfRule type="cellIs" priority="3" operator="equal" aboveAverage="0" equalAverage="0" bottom="0" percent="0" rank="0" text="" dxfId="50">
      <formula>"Risco Alto"</formula>
    </cfRule>
    <cfRule type="cellIs" priority="4" operator="equal" aboveAverage="0" equalAverage="0" bottom="0" percent="0" rank="0" text="" dxfId="51">
      <formula>"Risco Moderado"</formula>
    </cfRule>
    <cfRule type="cellIs" priority="5" operator="equal" aboveAverage="0" equalAverage="0" bottom="0" percent="0" rank="0" text="" dxfId="52">
      <formula>"Risco Pequeno"</formula>
    </cfRule>
  </conditionalFormatting>
  <dataValidations count="2">
    <dataValidation allowBlank="true" errorStyle="stop" operator="between" showDropDown="false" showErrorMessage="true" showInputMessage="true" sqref="D22:D60" type="whole">
      <formula1>1</formula1>
      <formula2>5</formula2>
    </dataValidation>
    <dataValidation allowBlank="true" errorStyle="stop" operator="between" showDropDown="false" showErrorMessage="true" showInputMessage="true" sqref="L22:R60" type="whole">
      <formula1>0</formula1>
      <formula2>5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1DA"/>
    <pageSetUpPr fitToPage="false"/>
  </sheetPr>
  <dimension ref="A1:R61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O25" activeCellId="0" sqref="O25"/>
    </sheetView>
  </sheetViews>
  <sheetFormatPr defaultColWidth="9.1484375" defaultRowHeight="12.75" zeroHeight="false" outlineLevelRow="0" outlineLevelCol="0"/>
  <cols>
    <col collapsed="false" customWidth="true" hidden="false" outlineLevel="0" max="1" min="1" style="40" width="2"/>
    <col collapsed="false" customWidth="true" hidden="false" outlineLevel="0" max="2" min="2" style="40" width="42.29"/>
    <col collapsed="false" customWidth="true" hidden="false" outlineLevel="0" max="3" min="3" style="40" width="39.42"/>
    <col collapsed="false" customWidth="true" hidden="false" outlineLevel="0" max="5" min="4" style="40" width="14.29"/>
    <col collapsed="false" customWidth="true" hidden="false" outlineLevel="0" max="6" min="6" style="40" width="18.42"/>
    <col collapsed="false" customWidth="true" hidden="false" outlineLevel="0" max="7" min="7" style="40" width="15.85"/>
    <col collapsed="false" customWidth="true" hidden="false" outlineLevel="0" max="8" min="8" style="40" width="94.86"/>
    <col collapsed="false" customWidth="true" hidden="false" outlineLevel="0" max="9" min="9" style="40" width="13.29"/>
    <col collapsed="false" customWidth="true" hidden="false" outlineLevel="0" max="10" min="10" style="40" width="15"/>
    <col collapsed="false" customWidth="true" hidden="false" outlineLevel="0" max="11" min="11" style="40" width="19.86"/>
    <col collapsed="false" customWidth="true" hidden="false" outlineLevel="0" max="12" min="12" style="40" width="21.14"/>
    <col collapsed="false" customWidth="true" hidden="false" outlineLevel="0" max="13" min="13" style="40" width="18.42"/>
    <col collapsed="false" customWidth="true" hidden="false" outlineLevel="0" max="14" min="14" style="40" width="16.84"/>
    <col collapsed="false" customWidth="true" hidden="false" outlineLevel="0" max="15" min="15" style="421" width="14.86"/>
    <col collapsed="false" customWidth="true" hidden="false" outlineLevel="0" max="16" min="16" style="40" width="15.57"/>
    <col collapsed="false" customWidth="true" hidden="false" outlineLevel="0" max="17" min="17" style="422" width="15.71"/>
    <col collapsed="false" customWidth="true" hidden="false" outlineLevel="0" max="18" min="18" style="423" width="12.15"/>
    <col collapsed="false" customWidth="false" hidden="false" outlineLevel="0" max="16384" min="19" style="40" width="9.14"/>
  </cols>
  <sheetData>
    <row r="1" customFormat="false" ht="41.25" hidden="false" customHeight="true" outlineLevel="0" collapsed="false">
      <c r="B1" s="424" t="s">
        <v>203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</row>
    <row r="2" s="40" customFormat="true" ht="12.75" hidden="false" customHeight="false" outlineLevel="0" collapsed="false">
      <c r="B2" s="425"/>
      <c r="C2" s="426"/>
      <c r="D2" s="427"/>
      <c r="E2" s="427"/>
      <c r="F2" s="427"/>
      <c r="G2" s="428"/>
      <c r="N2" s="421"/>
      <c r="P2" s="422"/>
      <c r="Q2" s="423"/>
    </row>
    <row r="3" s="7" customFormat="true" ht="15" hidden="false" customHeight="false" outlineLevel="0" collapsed="false">
      <c r="B3" s="341" t="s">
        <v>37</v>
      </c>
      <c r="C3" s="356" t="n">
        <f aca="false">'Ambiente e Fixação de Objetivos'!B3</f>
        <v>0</v>
      </c>
      <c r="D3" s="356"/>
      <c r="E3" s="356"/>
      <c r="F3" s="356"/>
      <c r="G3" s="356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</row>
    <row r="4" s="7" customFormat="true" ht="15" hidden="false" customHeight="false" outlineLevel="0" collapsed="false">
      <c r="B4" s="348" t="s">
        <v>38</v>
      </c>
      <c r="C4" s="357" t="n">
        <f aca="false">'Ambiente e Fixação de Objetivos'!B4</f>
        <v>0</v>
      </c>
      <c r="D4" s="357"/>
      <c r="E4" s="357"/>
      <c r="F4" s="357"/>
      <c r="G4" s="357"/>
      <c r="H4" s="62"/>
      <c r="I4" s="62"/>
      <c r="J4" s="62"/>
      <c r="K4" s="62"/>
      <c r="L4" s="62"/>
      <c r="M4" s="126"/>
      <c r="N4" s="126"/>
      <c r="P4" s="422"/>
      <c r="Q4" s="423"/>
    </row>
    <row r="5" s="7" customFormat="true" ht="15" hidden="false" customHeight="false" outlineLevel="0" collapsed="false">
      <c r="B5" s="341" t="s">
        <v>39</v>
      </c>
      <c r="C5" s="356" t="n">
        <f aca="false">'Ambiente e Fixação de Objetivos'!B19</f>
        <v>0</v>
      </c>
      <c r="D5" s="356"/>
      <c r="E5" s="356"/>
      <c r="F5" s="356"/>
      <c r="G5" s="356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</row>
    <row r="6" s="7" customFormat="true" ht="15" hidden="false" customHeight="false" outlineLevel="0" collapsed="false">
      <c r="B6" s="348" t="s">
        <v>40</v>
      </c>
      <c r="C6" s="357" t="n">
        <f aca="false">'Ambiente e Fixação de Objetivos'!B20</f>
        <v>0</v>
      </c>
      <c r="D6" s="357"/>
      <c r="E6" s="357"/>
      <c r="F6" s="357"/>
      <c r="G6" s="357"/>
      <c r="H6" s="62"/>
      <c r="I6" s="62"/>
      <c r="J6" s="62"/>
      <c r="K6" s="62"/>
      <c r="L6" s="62"/>
      <c r="M6" s="126"/>
      <c r="N6" s="126"/>
      <c r="P6" s="422"/>
      <c r="Q6" s="423"/>
    </row>
    <row r="7" s="430" customFormat="true" ht="15" hidden="false" customHeight="false" outlineLevel="0" collapsed="false">
      <c r="B7" s="341" t="s">
        <v>49</v>
      </c>
      <c r="C7" s="356" t="str">
        <f aca="false">'Cálculo do Risco Inerente'!L6</f>
        <v>xxx</v>
      </c>
      <c r="D7" s="356"/>
      <c r="E7" s="356"/>
      <c r="F7" s="356"/>
      <c r="G7" s="356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</row>
    <row r="8" s="430" customFormat="true" ht="15" hidden="false" customHeight="false" outlineLevel="0" collapsed="false">
      <c r="B8" s="348" t="s">
        <v>41</v>
      </c>
      <c r="C8" s="357" t="n">
        <f aca="false">'Ambiente e Fixação de Objetivos'!B21</f>
        <v>0</v>
      </c>
      <c r="D8" s="357"/>
      <c r="E8" s="357"/>
      <c r="F8" s="357"/>
      <c r="G8" s="357"/>
      <c r="H8" s="62"/>
      <c r="I8" s="62"/>
      <c r="J8" s="62"/>
      <c r="K8" s="62"/>
      <c r="L8" s="62"/>
      <c r="M8" s="126"/>
      <c r="N8" s="126"/>
      <c r="P8" s="422"/>
      <c r="Q8" s="423"/>
    </row>
    <row r="9" s="430" customFormat="true" ht="15" hidden="false" customHeight="false" outlineLevel="0" collapsed="false">
      <c r="B9" s="341" t="s">
        <v>42</v>
      </c>
      <c r="C9" s="356" t="str">
        <f aca="false">'Mapa de Riscos'!D9</f>
        <v>xxx1</v>
      </c>
      <c r="D9" s="356"/>
      <c r="E9" s="356"/>
      <c r="F9" s="356"/>
      <c r="G9" s="356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</row>
    <row r="10" s="7" customFormat="true" ht="15.75" hidden="false" customHeight="true" outlineLevel="0" collapsed="false">
      <c r="B10" s="348" t="s">
        <v>44</v>
      </c>
      <c r="C10" s="357" t="str">
        <f aca="false">'Mapa de Riscos'!D10</f>
        <v>xx2</v>
      </c>
      <c r="D10" s="357"/>
      <c r="E10" s="357"/>
      <c r="F10" s="357"/>
      <c r="G10" s="357"/>
      <c r="H10" s="62"/>
      <c r="I10" s="62"/>
      <c r="J10" s="62"/>
      <c r="K10" s="62"/>
      <c r="L10" s="62"/>
      <c r="M10" s="431"/>
      <c r="N10" s="431"/>
      <c r="P10" s="422"/>
      <c r="Q10" s="423"/>
    </row>
    <row r="11" s="7" customFormat="true" ht="21" hidden="false" customHeight="true" outlineLevel="0" collapsed="false">
      <c r="B11" s="432" t="s">
        <v>46</v>
      </c>
      <c r="C11" s="433" t="str">
        <f aca="false">'Mapa de Riscos'!D11</f>
        <v>xxx</v>
      </c>
      <c r="D11" s="433"/>
      <c r="E11" s="433"/>
      <c r="F11" s="433"/>
      <c r="G11" s="433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</row>
    <row r="12" s="7" customFormat="true" ht="21" hidden="false" customHeight="true" outlineLevel="0" collapsed="false">
      <c r="B12" s="434"/>
      <c r="C12" s="434"/>
      <c r="D12" s="158"/>
      <c r="E12" s="158"/>
      <c r="F12" s="158"/>
      <c r="G12" s="45"/>
      <c r="H12" s="62"/>
      <c r="I12" s="62"/>
      <c r="J12" s="62"/>
      <c r="K12" s="62"/>
      <c r="L12" s="62"/>
      <c r="N12" s="435"/>
      <c r="P12" s="40"/>
      <c r="Q12" s="40"/>
    </row>
    <row r="13" s="7" customFormat="true" ht="33.75" hidden="false" customHeight="true" outlineLevel="0" collapsed="false">
      <c r="B13" s="436" t="s">
        <v>204</v>
      </c>
      <c r="D13" s="436" t="s">
        <v>205</v>
      </c>
      <c r="E13" s="436"/>
      <c r="F13" s="436"/>
      <c r="K13" s="437"/>
      <c r="L13" s="437"/>
      <c r="M13" s="437"/>
      <c r="N13" s="437"/>
      <c r="O13" s="437"/>
      <c r="Q13" s="170" t="s">
        <v>206</v>
      </c>
      <c r="R13" s="170"/>
    </row>
    <row r="14" s="7" customFormat="true" ht="33.75" hidden="false" customHeight="true" outlineLevel="0" collapsed="false">
      <c r="B14" s="438" t="s">
        <v>207</v>
      </c>
      <c r="D14" s="436"/>
      <c r="E14" s="436"/>
      <c r="F14" s="436"/>
      <c r="K14" s="437"/>
      <c r="L14" s="437"/>
      <c r="M14" s="437"/>
      <c r="N14" s="437"/>
      <c r="O14" s="437"/>
      <c r="Q14" s="439" t="s">
        <v>208</v>
      </c>
      <c r="R14" s="177"/>
    </row>
    <row r="15" s="7" customFormat="true" ht="33.75" hidden="false" customHeight="true" outlineLevel="0" collapsed="false">
      <c r="B15" s="438" t="s">
        <v>209</v>
      </c>
      <c r="D15" s="438" t="s">
        <v>210</v>
      </c>
      <c r="E15" s="438"/>
      <c r="F15" s="438"/>
      <c r="K15" s="440"/>
      <c r="L15" s="440"/>
      <c r="M15" s="441"/>
      <c r="N15" s="441"/>
      <c r="O15" s="441"/>
      <c r="Q15" s="439" t="s">
        <v>211</v>
      </c>
      <c r="R15" s="177"/>
    </row>
    <row r="16" s="7" customFormat="true" ht="33.75" hidden="false" customHeight="true" outlineLevel="0" collapsed="false">
      <c r="B16" s="438" t="s">
        <v>212</v>
      </c>
      <c r="D16" s="438" t="s">
        <v>213</v>
      </c>
      <c r="E16" s="438"/>
      <c r="F16" s="438"/>
      <c r="K16" s="440"/>
      <c r="L16" s="440"/>
      <c r="M16" s="441"/>
      <c r="N16" s="441"/>
      <c r="O16" s="441"/>
      <c r="Q16" s="439" t="s">
        <v>214</v>
      </c>
      <c r="R16" s="177"/>
    </row>
    <row r="17" s="7" customFormat="true" ht="33.75" hidden="false" customHeight="true" outlineLevel="0" collapsed="false">
      <c r="N17" s="435"/>
      <c r="O17" s="435"/>
      <c r="Q17" s="439" t="s">
        <v>215</v>
      </c>
      <c r="R17" s="177"/>
    </row>
    <row r="18" s="7" customFormat="true" ht="15" hidden="false" customHeight="false" outlineLevel="0" collapsed="false">
      <c r="H18" s="442" t="s">
        <v>216</v>
      </c>
      <c r="I18" s="442"/>
      <c r="J18" s="442"/>
      <c r="K18" s="443" t="s">
        <v>217</v>
      </c>
      <c r="L18" s="444" t="s">
        <v>218</v>
      </c>
      <c r="M18" s="443" t="s">
        <v>219</v>
      </c>
      <c r="N18" s="443"/>
      <c r="O18" s="442" t="s">
        <v>220</v>
      </c>
      <c r="P18" s="442"/>
      <c r="Q18" s="445"/>
      <c r="R18" s="446"/>
    </row>
    <row r="19" s="7" customFormat="true" ht="26.25" hidden="false" customHeight="true" outlineLevel="0" collapsed="false">
      <c r="B19" s="447" t="s">
        <v>143</v>
      </c>
      <c r="C19" s="448" t="s">
        <v>221</v>
      </c>
      <c r="D19" s="449" t="s">
        <v>222</v>
      </c>
      <c r="E19" s="450" t="s">
        <v>52</v>
      </c>
      <c r="F19" s="450" t="s">
        <v>56</v>
      </c>
      <c r="G19" s="450" t="s">
        <v>223</v>
      </c>
      <c r="H19" s="451" t="s">
        <v>224</v>
      </c>
      <c r="I19" s="451"/>
      <c r="J19" s="451"/>
      <c r="K19" s="451"/>
      <c r="L19" s="451"/>
      <c r="M19" s="451"/>
      <c r="N19" s="451"/>
      <c r="O19" s="451"/>
      <c r="P19" s="451"/>
      <c r="Q19" s="451"/>
      <c r="R19" s="451"/>
    </row>
    <row r="20" s="7" customFormat="true" ht="26.25" hidden="false" customHeight="true" outlineLevel="0" collapsed="false">
      <c r="B20" s="447"/>
      <c r="C20" s="448"/>
      <c r="D20" s="449"/>
      <c r="E20" s="450"/>
      <c r="F20" s="450"/>
      <c r="G20" s="450"/>
      <c r="H20" s="449" t="s">
        <v>70</v>
      </c>
      <c r="I20" s="449" t="s">
        <v>69</v>
      </c>
      <c r="J20" s="449" t="s">
        <v>225</v>
      </c>
      <c r="K20" s="449" t="s">
        <v>226</v>
      </c>
      <c r="L20" s="449" t="s">
        <v>227</v>
      </c>
      <c r="M20" s="452" t="s">
        <v>228</v>
      </c>
      <c r="N20" s="450" t="s">
        <v>229</v>
      </c>
      <c r="O20" s="453" t="s">
        <v>71</v>
      </c>
      <c r="P20" s="454" t="s">
        <v>72</v>
      </c>
      <c r="Q20" s="454" t="s">
        <v>73</v>
      </c>
      <c r="R20" s="454"/>
    </row>
    <row r="21" s="7" customFormat="true" ht="26.25" hidden="false" customHeight="true" outlineLevel="0" collapsed="false">
      <c r="B21" s="447"/>
      <c r="C21" s="448"/>
      <c r="D21" s="449"/>
      <c r="E21" s="450"/>
      <c r="F21" s="450"/>
      <c r="G21" s="450"/>
      <c r="H21" s="449"/>
      <c r="I21" s="449"/>
      <c r="J21" s="449"/>
      <c r="K21" s="449"/>
      <c r="L21" s="449"/>
      <c r="M21" s="452"/>
      <c r="N21" s="450"/>
      <c r="O21" s="453"/>
      <c r="P21" s="454"/>
      <c r="Q21" s="454"/>
      <c r="R21" s="454"/>
    </row>
    <row r="22" s="7" customFormat="true" ht="30.75" hidden="false" customHeight="true" outlineLevel="0" collapsed="false">
      <c r="B22" s="455" t="str">
        <f aca="false">INDEX('Mapa de Riscos'!B22:B$48,ROWS('Mapa de Riscos'!B22))</f>
        <v>Subprocesso/ Atividade 1</v>
      </c>
      <c r="C22" s="456" t="str">
        <f aca="false">'Mapa de Riscos'!C22</f>
        <v>Evento 1</v>
      </c>
      <c r="D22" s="457" t="str">
        <f aca="false">'Cálculo do Risco Residual'!W22</f>
        <v>Risco Pequeno</v>
      </c>
      <c r="E22" s="458" t="n">
        <f aca="false">INDEX('Mapa de Riscos'!Q22:Q$60,ROWS('Mapa de Riscos'!Q22))</f>
        <v>0</v>
      </c>
      <c r="F22" s="458" t="n">
        <v>0</v>
      </c>
      <c r="G22" s="459" t="str">
        <f aca="false">INDEX('Mapa de Riscos'!G22:G$60,ROWS('Mapa de Riscos'!G22))</f>
        <v>Não</v>
      </c>
      <c r="H22" s="460" t="s">
        <v>230</v>
      </c>
      <c r="I22" s="461"/>
      <c r="J22" s="461"/>
      <c r="K22" s="461"/>
      <c r="L22" s="462"/>
      <c r="M22" s="463"/>
      <c r="N22" s="464"/>
      <c r="O22" s="465"/>
      <c r="P22" s="465"/>
      <c r="Q22" s="466" t="s">
        <v>208</v>
      </c>
      <c r="R22" s="467" t="n">
        <f aca="false">IF(Q22="Concluído",0,(IF(Q22="Não iniciado", 3,(IF(Q22="Em andamento",1,2)))))</f>
        <v>3</v>
      </c>
    </row>
    <row r="23" s="7" customFormat="true" ht="24.45" hidden="false" customHeight="false" outlineLevel="0" collapsed="false">
      <c r="B23" s="455"/>
      <c r="C23" s="458" t="str">
        <f aca="false">'Mapa de Riscos'!C23</f>
        <v>Evento 2 </v>
      </c>
      <c r="D23" s="457" t="str">
        <f aca="false">'Cálculo do Risco Residual'!W23</f>
        <v>Risco Pequeno</v>
      </c>
      <c r="E23" s="458" t="n">
        <f aca="false">INDEX('Mapa de Riscos'!Q23:Q$60,ROWS('Mapa de Riscos'!Q23))</f>
        <v>0</v>
      </c>
      <c r="F23" s="458" t="n">
        <f aca="false">INDEX('Mapa de Riscos'!F23:F$60,ROWS('Mapa de Riscos'!F23))</f>
        <v>0</v>
      </c>
      <c r="G23" s="459" t="str">
        <f aca="false">INDEX('Mapa de Riscos'!G23:G$60,ROWS('Mapa de Riscos'!G23))</f>
        <v>Não</v>
      </c>
      <c r="H23" s="460" t="s">
        <v>231</v>
      </c>
      <c r="I23" s="461"/>
      <c r="J23" s="461"/>
      <c r="K23" s="461"/>
      <c r="L23" s="462"/>
      <c r="M23" s="462"/>
      <c r="N23" s="468"/>
      <c r="O23" s="469"/>
      <c r="P23" s="469"/>
      <c r="Q23" s="470" t="s">
        <v>208</v>
      </c>
      <c r="R23" s="471" t="n">
        <f aca="false">IF(Q23="Concluído",0,(IF(Q23="Não iniciado", 3,(IF(Q23="Em andamento",1,2)))))</f>
        <v>3</v>
      </c>
    </row>
    <row r="24" s="7" customFormat="true" ht="24.45" hidden="false" customHeight="false" outlineLevel="0" collapsed="false">
      <c r="B24" s="455"/>
      <c r="C24" s="458" t="str">
        <f aca="false">'Mapa de Riscos'!C24</f>
        <v>Evento 3</v>
      </c>
      <c r="D24" s="457" t="str">
        <f aca="false">'Cálculo do Risco Residual'!W24</f>
        <v>Risco Pequeno</v>
      </c>
      <c r="E24" s="458" t="n">
        <f aca="false">INDEX('Mapa de Riscos'!Q24:Q$60,ROWS('Mapa de Riscos'!Q24))</f>
        <v>0</v>
      </c>
      <c r="F24" s="458" t="n">
        <f aca="false">INDEX('Mapa de Riscos'!F24:F$60,ROWS('Mapa de Riscos'!F24))</f>
        <v>0</v>
      </c>
      <c r="G24" s="459" t="str">
        <f aca="false">INDEX('Mapa de Riscos'!G24:G$60,ROWS('Mapa de Riscos'!G24))</f>
        <v>Não</v>
      </c>
      <c r="H24" s="460" t="s">
        <v>232</v>
      </c>
      <c r="I24" s="461"/>
      <c r="J24" s="461"/>
      <c r="K24" s="461"/>
      <c r="L24" s="462"/>
      <c r="M24" s="462"/>
      <c r="N24" s="464"/>
      <c r="O24" s="465"/>
      <c r="P24" s="465"/>
      <c r="Q24" s="466" t="s">
        <v>208</v>
      </c>
      <c r="R24" s="467" t="n">
        <f aca="false">IF(Q24="Concluído",0,(IF(Q24="Não iniciado", 3,(IF(Q24="Em andamento",1,2)))))</f>
        <v>3</v>
      </c>
    </row>
    <row r="25" s="7" customFormat="true" ht="24.45" hidden="false" customHeight="false" outlineLevel="0" collapsed="false">
      <c r="B25" s="455" t="str">
        <f aca="false">INDEX('Mapa de Riscos'!B25:B$48,ROWS('Mapa de Riscos'!B25))</f>
        <v>Subprocesso/ Atividade 2</v>
      </c>
      <c r="C25" s="458" t="str">
        <f aca="false">'Mapa de Riscos'!C25</f>
        <v>Evento 1</v>
      </c>
      <c r="D25" s="457" t="str">
        <f aca="false">'Cálculo do Risco Residual'!W25</f>
        <v>Risco Pequeno</v>
      </c>
      <c r="E25" s="458" t="n">
        <f aca="false">INDEX('Mapa de Riscos'!Q25:Q$60,ROWS('Mapa de Riscos'!Q25))</f>
        <v>0</v>
      </c>
      <c r="F25" s="458" t="n">
        <f aca="false">INDEX('Mapa de Riscos'!F25:F$60,ROWS('Mapa de Riscos'!F25))</f>
        <v>0</v>
      </c>
      <c r="G25" s="459" t="str">
        <f aca="false">INDEX('Mapa de Riscos'!G25:G$60,ROWS('Mapa de Riscos'!G25))</f>
        <v>Não</v>
      </c>
      <c r="H25" s="460" t="s">
        <v>233</v>
      </c>
      <c r="I25" s="461"/>
      <c r="J25" s="461"/>
      <c r="K25" s="461"/>
      <c r="L25" s="462"/>
      <c r="M25" s="462"/>
      <c r="N25" s="464"/>
      <c r="O25" s="465"/>
      <c r="P25" s="465"/>
      <c r="Q25" s="466" t="s">
        <v>208</v>
      </c>
      <c r="R25" s="467" t="n">
        <f aca="false">IF(Q25="Concluído",0,(IF(Q25="Não iniciado", 3,(IF(Q25="Em andamento",1,2)))))</f>
        <v>3</v>
      </c>
    </row>
    <row r="26" s="7" customFormat="true" ht="24.45" hidden="false" customHeight="false" outlineLevel="0" collapsed="false">
      <c r="B26" s="455"/>
      <c r="C26" s="458" t="str">
        <f aca="false">'Mapa de Riscos'!C26</f>
        <v>Evento 2</v>
      </c>
      <c r="D26" s="457" t="str">
        <f aca="false">'Cálculo do Risco Residual'!W26</f>
        <v>Risco Pequeno</v>
      </c>
      <c r="E26" s="458" t="n">
        <f aca="false">INDEX('Mapa de Riscos'!Q26:Q$60,ROWS('Mapa de Riscos'!Q26))</f>
        <v>0</v>
      </c>
      <c r="F26" s="458" t="n">
        <f aca="false">INDEX('Mapa de Riscos'!F26:F$60,ROWS('Mapa de Riscos'!F26))</f>
        <v>0</v>
      </c>
      <c r="G26" s="459" t="str">
        <f aca="false">INDEX('Mapa de Riscos'!G26:G$60,ROWS('Mapa de Riscos'!G26))</f>
        <v>Não</v>
      </c>
      <c r="H26" s="460" t="s">
        <v>234</v>
      </c>
      <c r="I26" s="461"/>
      <c r="J26" s="461"/>
      <c r="K26" s="461"/>
      <c r="L26" s="462"/>
      <c r="M26" s="462"/>
      <c r="N26" s="464"/>
      <c r="O26" s="465"/>
      <c r="P26" s="465"/>
      <c r="Q26" s="466" t="s">
        <v>208</v>
      </c>
      <c r="R26" s="467" t="n">
        <f aca="false">IF(Q26="Concluído",0,(IF(Q26="Não iniciado", 3,(IF(Q26="Em andamento",1,2)))))</f>
        <v>3</v>
      </c>
    </row>
    <row r="27" customFormat="false" ht="24.45" hidden="false" customHeight="false" outlineLevel="0" collapsed="false">
      <c r="B27" s="455"/>
      <c r="C27" s="458" t="str">
        <f aca="false">'Mapa de Riscos'!C30</f>
        <v>Evento 3</v>
      </c>
      <c r="D27" s="457" t="str">
        <f aca="false">'Cálculo do Risco Residual'!W27</f>
        <v>Risco Pequeno</v>
      </c>
      <c r="E27" s="458" t="n">
        <f aca="false">INDEX('Mapa de Riscos'!Q27:Q$60,ROWS('Mapa de Riscos'!Q27))</f>
        <v>0</v>
      </c>
      <c r="F27" s="458" t="n">
        <f aca="false">INDEX('Mapa de Riscos'!F27:F$60,ROWS('Mapa de Riscos'!F27))</f>
        <v>0</v>
      </c>
      <c r="G27" s="459" t="str">
        <f aca="false">INDEX('Mapa de Riscos'!G27:G$60,ROWS('Mapa de Riscos'!G27))</f>
        <v>Não</v>
      </c>
      <c r="H27" s="460" t="s">
        <v>235</v>
      </c>
      <c r="I27" s="461"/>
      <c r="J27" s="461"/>
      <c r="K27" s="461"/>
      <c r="L27" s="462"/>
      <c r="M27" s="462"/>
      <c r="N27" s="464"/>
      <c r="O27" s="465"/>
      <c r="P27" s="465"/>
      <c r="Q27" s="466" t="s">
        <v>208</v>
      </c>
      <c r="R27" s="467" t="n">
        <f aca="false">IF(Q27="Concluído",0,(IF(Q27="Não iniciado", 3,(IF(Q27="Em andamento",1,2)))))</f>
        <v>3</v>
      </c>
    </row>
    <row r="28" customFormat="false" ht="24.45" hidden="false" customHeight="false" outlineLevel="0" collapsed="false">
      <c r="B28" s="455" t="str">
        <f aca="false">INDEX('Mapa de Riscos'!B28:B$48,ROWS('Mapa de Riscos'!B28))</f>
        <v>Subprocesso/ Atividade 3</v>
      </c>
      <c r="C28" s="458" t="str">
        <f aca="false">'Mapa de Riscos'!C31</f>
        <v>Evento 1</v>
      </c>
      <c r="D28" s="457" t="str">
        <f aca="false">'Cálculo do Risco Residual'!W28</f>
        <v>Risco Pequeno</v>
      </c>
      <c r="E28" s="458" t="n">
        <f aca="false">INDEX('Mapa de Riscos'!Q28:Q$60,ROWS('Mapa de Riscos'!Q28))</f>
        <v>0</v>
      </c>
      <c r="F28" s="458" t="n">
        <f aca="false">INDEX('Mapa de Riscos'!F28:F$60,ROWS('Mapa de Riscos'!F28))</f>
        <v>0</v>
      </c>
      <c r="G28" s="459" t="str">
        <f aca="false">INDEX('Mapa de Riscos'!G28:G$60,ROWS('Mapa de Riscos'!G28))</f>
        <v>Não</v>
      </c>
      <c r="H28" s="460" t="s">
        <v>236</v>
      </c>
      <c r="I28" s="461"/>
      <c r="J28" s="461"/>
      <c r="K28" s="461"/>
      <c r="L28" s="462"/>
      <c r="M28" s="462"/>
      <c r="N28" s="464"/>
      <c r="O28" s="465"/>
      <c r="P28" s="465"/>
      <c r="Q28" s="466" t="s">
        <v>208</v>
      </c>
      <c r="R28" s="467" t="n">
        <f aca="false">IF(Q28="Concluído",0,(IF(Q28="Não iniciado", 3,(IF(Q28="Em andamento",1,2)))))</f>
        <v>3</v>
      </c>
    </row>
    <row r="29" customFormat="false" ht="24.45" hidden="false" customHeight="false" outlineLevel="0" collapsed="false">
      <c r="B29" s="455"/>
      <c r="C29" s="458" t="str">
        <f aca="false">'Mapa de Riscos'!C29</f>
        <v>Evento 2</v>
      </c>
      <c r="D29" s="457" t="str">
        <f aca="false">'Cálculo do Risco Residual'!W29</f>
        <v>Risco Pequeno</v>
      </c>
      <c r="E29" s="458" t="n">
        <f aca="false">INDEX('Mapa de Riscos'!Q29:Q$60,ROWS('Mapa de Riscos'!Q29))</f>
        <v>0</v>
      </c>
      <c r="F29" s="458" t="n">
        <f aca="false">INDEX('Mapa de Riscos'!F29:F$60,ROWS('Mapa de Riscos'!F29))</f>
        <v>0</v>
      </c>
      <c r="G29" s="459" t="str">
        <f aca="false">INDEX('Mapa de Riscos'!G29:G$60,ROWS('Mapa de Riscos'!G29))</f>
        <v>Não</v>
      </c>
      <c r="H29" s="460" t="s">
        <v>237</v>
      </c>
      <c r="I29" s="461"/>
      <c r="J29" s="461"/>
      <c r="K29" s="461"/>
      <c r="L29" s="462"/>
      <c r="M29" s="462"/>
      <c r="N29" s="464"/>
      <c r="O29" s="465"/>
      <c r="P29" s="465"/>
      <c r="Q29" s="466" t="s">
        <v>208</v>
      </c>
      <c r="R29" s="467" t="n">
        <f aca="false">IF(Q29="Concluído",0,(IF(Q29="Não iniciado", 3,(IF(Q29="Em andamento",1,2)))))</f>
        <v>3</v>
      </c>
    </row>
    <row r="30" customFormat="false" ht="24.45" hidden="false" customHeight="false" outlineLevel="0" collapsed="false">
      <c r="B30" s="455"/>
      <c r="C30" s="458" t="str">
        <f aca="false">'Mapa de Riscos'!C30</f>
        <v>Evento 3</v>
      </c>
      <c r="D30" s="457" t="str">
        <f aca="false">'Cálculo do Risco Residual'!W30</f>
        <v>Risco Pequeno</v>
      </c>
      <c r="E30" s="458" t="n">
        <f aca="false">INDEX('Mapa de Riscos'!Q30:Q$60,ROWS('Mapa de Riscos'!Q30))</f>
        <v>0</v>
      </c>
      <c r="F30" s="458" t="n">
        <f aca="false">INDEX('Mapa de Riscos'!F30:F$60,ROWS('Mapa de Riscos'!F30))</f>
        <v>0</v>
      </c>
      <c r="G30" s="459" t="str">
        <f aca="false">INDEX('Mapa de Riscos'!G30:G$60,ROWS('Mapa de Riscos'!G30))</f>
        <v>Não</v>
      </c>
      <c r="H30" s="460" t="s">
        <v>238</v>
      </c>
      <c r="I30" s="461"/>
      <c r="J30" s="461"/>
      <c r="K30" s="461"/>
      <c r="L30" s="462"/>
      <c r="M30" s="462"/>
      <c r="N30" s="464"/>
      <c r="O30" s="465"/>
      <c r="P30" s="465"/>
      <c r="Q30" s="466" t="s">
        <v>208</v>
      </c>
      <c r="R30" s="467" t="n">
        <f aca="false">IF(Q30="Concluído",0,(IF(Q30="Não iniciado", 3,(IF(Q30="Em andamento",1,2)))))</f>
        <v>3</v>
      </c>
    </row>
    <row r="31" customFormat="false" ht="24.45" hidden="false" customHeight="false" outlineLevel="0" collapsed="false">
      <c r="B31" s="455" t="str">
        <f aca="false">INDEX('Mapa de Riscos'!B31:B$48,ROWS('Mapa de Riscos'!B31))</f>
        <v>Subprocesso/ Atividade 4</v>
      </c>
      <c r="C31" s="458" t="str">
        <f aca="false">'Mapa de Riscos'!C34</f>
        <v>Evento 1</v>
      </c>
      <c r="D31" s="457" t="str">
        <f aca="false">'Cálculo do Risco Residual'!W31</f>
        <v>Risco Pequeno</v>
      </c>
      <c r="E31" s="458" t="n">
        <f aca="false">INDEX('Mapa de Riscos'!Q31:Q$60,ROWS('Mapa de Riscos'!Q31))</f>
        <v>0</v>
      </c>
      <c r="F31" s="458" t="n">
        <f aca="false">INDEX('Mapa de Riscos'!F31:F$60,ROWS('Mapa de Riscos'!F31))</f>
        <v>0</v>
      </c>
      <c r="G31" s="459" t="str">
        <f aca="false">INDEX('Mapa de Riscos'!G31:G$60,ROWS('Mapa de Riscos'!G31))</f>
        <v>Não</v>
      </c>
      <c r="H31" s="460" t="s">
        <v>236</v>
      </c>
      <c r="I31" s="461"/>
      <c r="J31" s="461"/>
      <c r="K31" s="461"/>
      <c r="L31" s="462"/>
      <c r="M31" s="462"/>
      <c r="N31" s="464"/>
      <c r="O31" s="465"/>
      <c r="P31" s="465"/>
      <c r="Q31" s="466" t="s">
        <v>208</v>
      </c>
      <c r="R31" s="467" t="n">
        <f aca="false">IF(Q31="Concluído",0,(IF(Q31="Não iniciado", 3,(IF(Q31="Em andamento",1,2)))))</f>
        <v>3</v>
      </c>
    </row>
    <row r="32" customFormat="false" ht="24.45" hidden="false" customHeight="false" outlineLevel="0" collapsed="false">
      <c r="B32" s="455"/>
      <c r="C32" s="458" t="str">
        <f aca="false">'Mapa de Riscos'!C32</f>
        <v>Evento 2</v>
      </c>
      <c r="D32" s="457" t="str">
        <f aca="false">'Cálculo do Risco Residual'!W32</f>
        <v>Risco Pequeno</v>
      </c>
      <c r="E32" s="458" t="n">
        <f aca="false">INDEX('Mapa de Riscos'!Q32:Q$60,ROWS('Mapa de Riscos'!Q32))</f>
        <v>0</v>
      </c>
      <c r="F32" s="458" t="n">
        <f aca="false">INDEX('Mapa de Riscos'!F32:F$60,ROWS('Mapa de Riscos'!F32))</f>
        <v>0</v>
      </c>
      <c r="G32" s="459" t="str">
        <f aca="false">INDEX('Mapa de Riscos'!G32:G$60,ROWS('Mapa de Riscos'!G32))</f>
        <v>Não</v>
      </c>
      <c r="H32" s="460" t="s">
        <v>237</v>
      </c>
      <c r="I32" s="461"/>
      <c r="J32" s="461"/>
      <c r="K32" s="461"/>
      <c r="L32" s="462"/>
      <c r="M32" s="462"/>
      <c r="N32" s="464"/>
      <c r="O32" s="465"/>
      <c r="P32" s="465"/>
      <c r="Q32" s="466" t="s">
        <v>208</v>
      </c>
      <c r="R32" s="467" t="n">
        <f aca="false">IF(Q32="Concluído",0,(IF(Q32="Não iniciado", 3,(IF(Q32="Em andamento",1,2)))))</f>
        <v>3</v>
      </c>
    </row>
    <row r="33" customFormat="false" ht="24.45" hidden="false" customHeight="false" outlineLevel="0" collapsed="false">
      <c r="B33" s="455"/>
      <c r="C33" s="458" t="str">
        <f aca="false">'Mapa de Riscos'!C33</f>
        <v>Evento 3</v>
      </c>
      <c r="D33" s="457" t="str">
        <f aca="false">'Cálculo do Risco Residual'!W33</f>
        <v>Risco Pequeno</v>
      </c>
      <c r="E33" s="458" t="n">
        <f aca="false">INDEX('Mapa de Riscos'!Q33:Q$60,ROWS('Mapa de Riscos'!Q33))</f>
        <v>0</v>
      </c>
      <c r="F33" s="458" t="n">
        <f aca="false">INDEX('Mapa de Riscos'!F33:F$60,ROWS('Mapa de Riscos'!F33))</f>
        <v>0</v>
      </c>
      <c r="G33" s="459" t="str">
        <f aca="false">INDEX('Mapa de Riscos'!G33:G$60,ROWS('Mapa de Riscos'!G33))</f>
        <v>Não</v>
      </c>
      <c r="H33" s="460" t="s">
        <v>239</v>
      </c>
      <c r="I33" s="461"/>
      <c r="J33" s="461"/>
      <c r="K33" s="461"/>
      <c r="L33" s="462"/>
      <c r="M33" s="462"/>
      <c r="N33" s="464"/>
      <c r="O33" s="465"/>
      <c r="P33" s="465"/>
      <c r="Q33" s="466" t="s">
        <v>208</v>
      </c>
      <c r="R33" s="467" t="n">
        <f aca="false">IF(Q33="Concluído",0,(IF(Q33="Não iniciado", 3,(IF(Q33="Em andamento",1,2)))))</f>
        <v>3</v>
      </c>
    </row>
    <row r="34" customFormat="false" ht="24.45" hidden="false" customHeight="false" outlineLevel="0" collapsed="false">
      <c r="B34" s="455" t="str">
        <f aca="false">INDEX('Mapa de Riscos'!B34:B$48,ROWS('Mapa de Riscos'!B34))</f>
        <v>Subprocesso / Atividade 5</v>
      </c>
      <c r="C34" s="458" t="str">
        <f aca="false">'Mapa de Riscos'!C34</f>
        <v>Evento 1</v>
      </c>
      <c r="D34" s="457" t="str">
        <f aca="false">'Cálculo do Risco Residual'!W34</f>
        <v>Risco Pequeno</v>
      </c>
      <c r="E34" s="458" t="n">
        <f aca="false">INDEX('Mapa de Riscos'!Q34:Q$60,ROWS('Mapa de Riscos'!Q34))</f>
        <v>0</v>
      </c>
      <c r="F34" s="458" t="n">
        <f aca="false">INDEX('Mapa de Riscos'!F34:F$60,ROWS('Mapa de Riscos'!F34))</f>
        <v>0</v>
      </c>
      <c r="G34" s="459" t="str">
        <f aca="false">INDEX('Mapa de Riscos'!G34:G$60,ROWS('Mapa de Riscos'!G34))</f>
        <v>Não</v>
      </c>
      <c r="H34" s="460" t="s">
        <v>236</v>
      </c>
      <c r="I34" s="461"/>
      <c r="J34" s="461"/>
      <c r="K34" s="461"/>
      <c r="L34" s="462"/>
      <c r="M34" s="462"/>
      <c r="N34" s="464"/>
      <c r="O34" s="465"/>
      <c r="P34" s="465"/>
      <c r="Q34" s="466" t="s">
        <v>208</v>
      </c>
      <c r="R34" s="467" t="n">
        <f aca="false">IF(Q34="Concluído",0,(IF(Q34="Não iniciado", 3,(IF(Q34="Em andamento",1,2)))))</f>
        <v>3</v>
      </c>
    </row>
    <row r="35" customFormat="false" ht="24.45" hidden="false" customHeight="false" outlineLevel="0" collapsed="false">
      <c r="B35" s="455"/>
      <c r="C35" s="458" t="str">
        <f aca="false">'Mapa de Riscos'!C35</f>
        <v>Evento 2</v>
      </c>
      <c r="D35" s="457" t="str">
        <f aca="false">'Cálculo do Risco Residual'!W35</f>
        <v>Risco Pequeno</v>
      </c>
      <c r="E35" s="458" t="n">
        <f aca="false">INDEX('Mapa de Riscos'!Q35:Q$60,ROWS('Mapa de Riscos'!Q35))</f>
        <v>0</v>
      </c>
      <c r="F35" s="458" t="n">
        <f aca="false">INDEX('Mapa de Riscos'!F35:F$60,ROWS('Mapa de Riscos'!F35))</f>
        <v>0</v>
      </c>
      <c r="G35" s="459" t="str">
        <f aca="false">INDEX('Mapa de Riscos'!G35:G$60,ROWS('Mapa de Riscos'!G35))</f>
        <v>Não</v>
      </c>
      <c r="H35" s="460" t="s">
        <v>237</v>
      </c>
      <c r="I35" s="461"/>
      <c r="J35" s="461"/>
      <c r="K35" s="461"/>
      <c r="L35" s="462"/>
      <c r="M35" s="462"/>
      <c r="N35" s="464"/>
      <c r="O35" s="465"/>
      <c r="P35" s="465"/>
      <c r="Q35" s="466" t="s">
        <v>208</v>
      </c>
      <c r="R35" s="467" t="n">
        <f aca="false">IF(Q35="Concluído",0,(IF(Q35="Não iniciado", 3,(IF(Q35="Em andamento",1,2)))))</f>
        <v>3</v>
      </c>
    </row>
    <row r="36" customFormat="false" ht="24.45" hidden="false" customHeight="false" outlineLevel="0" collapsed="false">
      <c r="B36" s="455"/>
      <c r="C36" s="458" t="str">
        <f aca="false">'Mapa de Riscos'!C36</f>
        <v>Evento 3</v>
      </c>
      <c r="D36" s="457" t="str">
        <f aca="false">'Cálculo do Risco Residual'!W36</f>
        <v>Risco Pequeno</v>
      </c>
      <c r="E36" s="458" t="n">
        <f aca="false">INDEX('Mapa de Riscos'!Q36:Q$60,ROWS('Mapa de Riscos'!Q36))</f>
        <v>0</v>
      </c>
      <c r="F36" s="458" t="n">
        <f aca="false">INDEX('Mapa de Riscos'!F36:F$60,ROWS('Mapa de Riscos'!F36))</f>
        <v>0</v>
      </c>
      <c r="G36" s="459" t="str">
        <f aca="false">INDEX('Mapa de Riscos'!G36:G$60,ROWS('Mapa de Riscos'!G36))</f>
        <v>Não</v>
      </c>
      <c r="H36" s="460" t="s">
        <v>238</v>
      </c>
      <c r="I36" s="461"/>
      <c r="J36" s="461"/>
      <c r="K36" s="461"/>
      <c r="L36" s="462"/>
      <c r="M36" s="462"/>
      <c r="N36" s="464"/>
      <c r="O36" s="465"/>
      <c r="P36" s="465"/>
      <c r="Q36" s="466" t="s">
        <v>208</v>
      </c>
      <c r="R36" s="467" t="n">
        <f aca="false">IF(Q36="Concluído",0,(IF(Q36="Não iniciado", 3,(IF(Q36="Em andamento",1,2)))))</f>
        <v>3</v>
      </c>
    </row>
    <row r="37" customFormat="false" ht="24.45" hidden="false" customHeight="false" outlineLevel="0" collapsed="false">
      <c r="B37" s="455" t="str">
        <f aca="false">INDEX('Mapa de Riscos'!B37:B$48,ROWS('Mapa de Riscos'!B37))</f>
        <v>Subprocesso / Atividade 6</v>
      </c>
      <c r="C37" s="458" t="str">
        <f aca="false">'Mapa de Riscos'!C37</f>
        <v>Evento 1 teste</v>
      </c>
      <c r="D37" s="457" t="str">
        <f aca="false">'Cálculo do Risco Residual'!W37</f>
        <v>Risco Pequeno</v>
      </c>
      <c r="E37" s="458" t="n">
        <f aca="false">INDEX('Mapa de Riscos'!Q37:Q$60,ROWS('Mapa de Riscos'!Q37))</f>
        <v>0</v>
      </c>
      <c r="F37" s="458" t="n">
        <f aca="false">INDEX('Mapa de Riscos'!F37:F$60,ROWS('Mapa de Riscos'!F37))</f>
        <v>0</v>
      </c>
      <c r="G37" s="459" t="str">
        <f aca="false">INDEX('Mapa de Riscos'!G37:G$60,ROWS('Mapa de Riscos'!G37))</f>
        <v>Não</v>
      </c>
      <c r="H37" s="460" t="s">
        <v>236</v>
      </c>
      <c r="I37" s="461"/>
      <c r="J37" s="461"/>
      <c r="K37" s="461"/>
      <c r="L37" s="462"/>
      <c r="M37" s="462"/>
      <c r="N37" s="464"/>
      <c r="O37" s="465"/>
      <c r="P37" s="465"/>
      <c r="Q37" s="466" t="s">
        <v>208</v>
      </c>
      <c r="R37" s="467" t="n">
        <f aca="false">IF(Q37="Concluído",0,(IF(Q37="Não iniciado", 3,(IF(Q37="Em andamento",1,2)))))</f>
        <v>3</v>
      </c>
    </row>
    <row r="38" customFormat="false" ht="24.45" hidden="false" customHeight="false" outlineLevel="0" collapsed="false">
      <c r="B38" s="455"/>
      <c r="C38" s="458" t="str">
        <f aca="false">'Mapa de Riscos'!C38</f>
        <v>Evento 2</v>
      </c>
      <c r="D38" s="457" t="str">
        <f aca="false">'Cálculo do Risco Residual'!W38</f>
        <v>Risco Pequeno</v>
      </c>
      <c r="E38" s="458" t="n">
        <f aca="false">INDEX('Mapa de Riscos'!Q38:Q$60,ROWS('Mapa de Riscos'!Q38))</f>
        <v>0</v>
      </c>
      <c r="F38" s="458" t="n">
        <f aca="false">INDEX('Mapa de Riscos'!F38:F$60,ROWS('Mapa de Riscos'!F38))</f>
        <v>0</v>
      </c>
      <c r="G38" s="459" t="str">
        <f aca="false">INDEX('Mapa de Riscos'!G38:G$60,ROWS('Mapa de Riscos'!G38))</f>
        <v>Não</v>
      </c>
      <c r="H38" s="460" t="s">
        <v>237</v>
      </c>
      <c r="I38" s="461"/>
      <c r="J38" s="461"/>
      <c r="K38" s="461"/>
      <c r="L38" s="462"/>
      <c r="M38" s="462"/>
      <c r="N38" s="464"/>
      <c r="O38" s="465"/>
      <c r="P38" s="465"/>
      <c r="Q38" s="466" t="s">
        <v>208</v>
      </c>
      <c r="R38" s="467" t="n">
        <f aca="false">IF(Q38="Concluído",0,(IF(Q38="Não iniciado", 3,(IF(Q38="Em andamento",1,2)))))</f>
        <v>3</v>
      </c>
    </row>
    <row r="39" customFormat="false" ht="24.45" hidden="false" customHeight="false" outlineLevel="0" collapsed="false">
      <c r="B39" s="455"/>
      <c r="C39" s="458" t="str">
        <f aca="false">'Mapa de Riscos'!C39</f>
        <v>Evento 3</v>
      </c>
      <c r="D39" s="457" t="str">
        <f aca="false">'Cálculo do Risco Residual'!W39</f>
        <v>Risco Pequeno</v>
      </c>
      <c r="E39" s="458" t="n">
        <f aca="false">INDEX('Mapa de Riscos'!Q39:Q$60,ROWS('Mapa de Riscos'!Q39))</f>
        <v>0</v>
      </c>
      <c r="F39" s="458" t="n">
        <f aca="false">INDEX('Mapa de Riscos'!F39:F$60,ROWS('Mapa de Riscos'!F39))</f>
        <v>0</v>
      </c>
      <c r="G39" s="459" t="str">
        <f aca="false">INDEX('Mapa de Riscos'!G39:G$60,ROWS('Mapa de Riscos'!G39))</f>
        <v>Não</v>
      </c>
      <c r="H39" s="460" t="s">
        <v>238</v>
      </c>
      <c r="I39" s="461"/>
      <c r="J39" s="461"/>
      <c r="K39" s="461"/>
      <c r="L39" s="462"/>
      <c r="M39" s="462"/>
      <c r="N39" s="464"/>
      <c r="O39" s="465"/>
      <c r="P39" s="465"/>
      <c r="Q39" s="466" t="s">
        <v>208</v>
      </c>
      <c r="R39" s="467" t="n">
        <f aca="false">IF(Q39="Concluído",0,(IF(Q39="Não iniciado", 3,(IF(Q39="Em andamento",1,2)))))</f>
        <v>3</v>
      </c>
    </row>
    <row r="40" customFormat="false" ht="24.45" hidden="false" customHeight="false" outlineLevel="0" collapsed="false">
      <c r="B40" s="455" t="str">
        <f aca="false">INDEX('Mapa de Riscos'!B40:B$48,ROWS('Mapa de Riscos'!B40))</f>
        <v>Subprocesso / Atividade 7</v>
      </c>
      <c r="C40" s="458" t="str">
        <f aca="false">'Mapa de Riscos'!C40</f>
        <v>Evento 1 teste </v>
      </c>
      <c r="D40" s="457" t="str">
        <f aca="false">'Cálculo do Risco Residual'!W40</f>
        <v>Risco Pequeno</v>
      </c>
      <c r="E40" s="458" t="n">
        <f aca="false">INDEX('Mapa de Riscos'!Q40:Q$60,ROWS('Mapa de Riscos'!Q40))</f>
        <v>0</v>
      </c>
      <c r="F40" s="458" t="n">
        <f aca="false">INDEX('Mapa de Riscos'!F40:F$60,ROWS('Mapa de Riscos'!F40))</f>
        <v>0</v>
      </c>
      <c r="G40" s="459" t="str">
        <f aca="false">INDEX('Mapa de Riscos'!G40:G$60,ROWS('Mapa de Riscos'!G40))</f>
        <v>Não</v>
      </c>
      <c r="H40" s="460" t="s">
        <v>236</v>
      </c>
      <c r="I40" s="461"/>
      <c r="J40" s="461"/>
      <c r="K40" s="461"/>
      <c r="L40" s="462"/>
      <c r="M40" s="462"/>
      <c r="N40" s="464"/>
      <c r="O40" s="465"/>
      <c r="P40" s="465"/>
      <c r="Q40" s="466" t="s">
        <v>208</v>
      </c>
      <c r="R40" s="467" t="n">
        <f aca="false">IF(Q40="Concluído",0,(IF(Q40="Não iniciado", 3,(IF(Q40="Em andamento",1,2)))))</f>
        <v>3</v>
      </c>
    </row>
    <row r="41" customFormat="false" ht="24.45" hidden="false" customHeight="false" outlineLevel="0" collapsed="false">
      <c r="B41" s="455"/>
      <c r="C41" s="458" t="str">
        <f aca="false">'Mapa de Riscos'!C41</f>
        <v>Evento 2</v>
      </c>
      <c r="D41" s="457" t="str">
        <f aca="false">'Cálculo do Risco Residual'!W41</f>
        <v>Risco Pequeno</v>
      </c>
      <c r="E41" s="458" t="n">
        <f aca="false">INDEX('Mapa de Riscos'!Q41:Q$60,ROWS('Mapa de Riscos'!Q41))</f>
        <v>0</v>
      </c>
      <c r="F41" s="458" t="n">
        <f aca="false">INDEX('Mapa de Riscos'!F41:F$60,ROWS('Mapa de Riscos'!F41))</f>
        <v>0</v>
      </c>
      <c r="G41" s="459" t="str">
        <f aca="false">INDEX('Mapa de Riscos'!G41:G$60,ROWS('Mapa de Riscos'!G41))</f>
        <v>Não</v>
      </c>
      <c r="H41" s="460" t="s">
        <v>237</v>
      </c>
      <c r="I41" s="461"/>
      <c r="J41" s="461"/>
      <c r="K41" s="461"/>
      <c r="L41" s="462"/>
      <c r="M41" s="462"/>
      <c r="N41" s="464"/>
      <c r="O41" s="465"/>
      <c r="P41" s="465"/>
      <c r="Q41" s="466" t="s">
        <v>208</v>
      </c>
      <c r="R41" s="467" t="n">
        <f aca="false">IF(Q41="Concluído",0,(IF(Q41="Não iniciado", 3,(IF(Q41="Em andamento",1,2)))))</f>
        <v>3</v>
      </c>
    </row>
    <row r="42" customFormat="false" ht="24.45" hidden="false" customHeight="false" outlineLevel="0" collapsed="false">
      <c r="B42" s="455"/>
      <c r="C42" s="458" t="str">
        <f aca="false">'Mapa de Riscos'!C42</f>
        <v>Evento 3</v>
      </c>
      <c r="D42" s="457" t="str">
        <f aca="false">'Cálculo do Risco Residual'!W42</f>
        <v>Risco Pequeno</v>
      </c>
      <c r="E42" s="458" t="n">
        <f aca="false">INDEX('Mapa de Riscos'!Q42:Q$60,ROWS('Mapa de Riscos'!Q42))</f>
        <v>0</v>
      </c>
      <c r="F42" s="458" t="n">
        <f aca="false">INDEX('Mapa de Riscos'!F42:F$60,ROWS('Mapa de Riscos'!F42))</f>
        <v>0</v>
      </c>
      <c r="G42" s="459" t="str">
        <f aca="false">INDEX('Mapa de Riscos'!G42:G$60,ROWS('Mapa de Riscos'!G42))</f>
        <v>Não</v>
      </c>
      <c r="H42" s="460" t="s">
        <v>238</v>
      </c>
      <c r="I42" s="461"/>
      <c r="J42" s="461"/>
      <c r="K42" s="461"/>
      <c r="L42" s="462"/>
      <c r="M42" s="462"/>
      <c r="N42" s="464"/>
      <c r="O42" s="465"/>
      <c r="P42" s="465"/>
      <c r="Q42" s="466" t="s">
        <v>208</v>
      </c>
      <c r="R42" s="467" t="n">
        <f aca="false">IF(Q42="Concluído",0,(IF(Q42="Não iniciado", 3,(IF(Q42="Em andamento",1,2)))))</f>
        <v>3</v>
      </c>
    </row>
    <row r="43" customFormat="false" ht="24.45" hidden="false" customHeight="false" outlineLevel="0" collapsed="false">
      <c r="B43" s="455" t="str">
        <f aca="false">INDEX('Mapa de Riscos'!B43:B$48,ROWS('Mapa de Riscos'!B43))</f>
        <v>Subprocesso/ Atividade 8</v>
      </c>
      <c r="C43" s="458" t="str">
        <f aca="false">'Mapa de Riscos'!C43</f>
        <v>Evento 1 teste</v>
      </c>
      <c r="D43" s="457" t="str">
        <f aca="false">'Cálculo do Risco Residual'!W43</f>
        <v>Risco Pequeno</v>
      </c>
      <c r="E43" s="458" t="n">
        <f aca="false">INDEX('Mapa de Riscos'!Q43:Q$60,ROWS('Mapa de Riscos'!Q43))</f>
        <v>0</v>
      </c>
      <c r="F43" s="458" t="n">
        <f aca="false">INDEX('Mapa de Riscos'!F43:F$60,ROWS('Mapa de Riscos'!F43))</f>
        <v>0</v>
      </c>
      <c r="G43" s="459" t="str">
        <f aca="false">INDEX('Mapa de Riscos'!G43:G$60,ROWS('Mapa de Riscos'!G43))</f>
        <v>Não</v>
      </c>
      <c r="H43" s="460" t="s">
        <v>236</v>
      </c>
      <c r="I43" s="461"/>
      <c r="J43" s="461"/>
      <c r="K43" s="461"/>
      <c r="L43" s="462"/>
      <c r="M43" s="462"/>
      <c r="N43" s="464"/>
      <c r="O43" s="465"/>
      <c r="P43" s="465"/>
      <c r="Q43" s="466" t="s">
        <v>208</v>
      </c>
      <c r="R43" s="467" t="n">
        <f aca="false">IF(Q43="Concluído",0,(IF(Q43="Não iniciado", 3,(IF(Q43="Em andamento",1,2)))))</f>
        <v>3</v>
      </c>
    </row>
    <row r="44" customFormat="false" ht="24.45" hidden="false" customHeight="false" outlineLevel="0" collapsed="false">
      <c r="B44" s="455"/>
      <c r="C44" s="458" t="str">
        <f aca="false">'Mapa de Riscos'!C44</f>
        <v>Evento 2</v>
      </c>
      <c r="D44" s="457" t="str">
        <f aca="false">'Cálculo do Risco Residual'!W44</f>
        <v>Risco Pequeno</v>
      </c>
      <c r="E44" s="458" t="n">
        <f aca="false">INDEX('Mapa de Riscos'!Q44:Q$60,ROWS('Mapa de Riscos'!Q44))</f>
        <v>0</v>
      </c>
      <c r="F44" s="458" t="n">
        <f aca="false">INDEX('Mapa de Riscos'!F44:F$60,ROWS('Mapa de Riscos'!F44))</f>
        <v>0</v>
      </c>
      <c r="G44" s="459" t="str">
        <f aca="false">INDEX('Mapa de Riscos'!G44:G$60,ROWS('Mapa de Riscos'!G44))</f>
        <v>Não</v>
      </c>
      <c r="H44" s="460" t="s">
        <v>237</v>
      </c>
      <c r="I44" s="461"/>
      <c r="J44" s="461"/>
      <c r="K44" s="461"/>
      <c r="L44" s="462"/>
      <c r="M44" s="462"/>
      <c r="N44" s="464"/>
      <c r="O44" s="465"/>
      <c r="P44" s="465"/>
      <c r="Q44" s="466" t="s">
        <v>208</v>
      </c>
      <c r="R44" s="467" t="n">
        <f aca="false">IF(Q44="Concluído",0,(IF(Q44="Não iniciado", 3,(IF(Q44="Em andamento",1,2)))))</f>
        <v>3</v>
      </c>
    </row>
    <row r="45" customFormat="false" ht="24.45" hidden="false" customHeight="false" outlineLevel="0" collapsed="false">
      <c r="B45" s="455"/>
      <c r="C45" s="458" t="str">
        <f aca="false">'Mapa de Riscos'!C45</f>
        <v>Evento 3</v>
      </c>
      <c r="D45" s="457" t="str">
        <f aca="false">'Cálculo do Risco Residual'!W45</f>
        <v>Risco Pequeno</v>
      </c>
      <c r="E45" s="458" t="n">
        <f aca="false">INDEX('Mapa de Riscos'!Q45:Q$60,ROWS('Mapa de Riscos'!Q45))</f>
        <v>0</v>
      </c>
      <c r="F45" s="458" t="n">
        <f aca="false">INDEX('Mapa de Riscos'!F45:F$60,ROWS('Mapa de Riscos'!F45))</f>
        <v>0</v>
      </c>
      <c r="G45" s="459" t="str">
        <f aca="false">INDEX('Mapa de Riscos'!G45:G$60,ROWS('Mapa de Riscos'!G45))</f>
        <v>Não</v>
      </c>
      <c r="H45" s="460" t="s">
        <v>238</v>
      </c>
      <c r="I45" s="461"/>
      <c r="J45" s="461"/>
      <c r="K45" s="461"/>
      <c r="L45" s="462"/>
      <c r="M45" s="462"/>
      <c r="N45" s="464"/>
      <c r="O45" s="465"/>
      <c r="P45" s="465"/>
      <c r="Q45" s="466" t="s">
        <v>208</v>
      </c>
      <c r="R45" s="467" t="n">
        <f aca="false">IF(Q45="Concluído",0,(IF(Q45="Não iniciado", 3,(IF(Q45="Em andamento",1,2)))))</f>
        <v>3</v>
      </c>
    </row>
    <row r="46" customFormat="false" ht="24.45" hidden="false" customHeight="false" outlineLevel="0" collapsed="false">
      <c r="B46" s="455" t="str">
        <f aca="false">INDEX('Mapa de Riscos'!B46:B$48,ROWS('Mapa de Riscos'!B46))</f>
        <v>Subprocesso/ Atividade 9</v>
      </c>
      <c r="C46" s="458" t="str">
        <f aca="false">'Mapa de Riscos'!C46</f>
        <v>Evento 1</v>
      </c>
      <c r="D46" s="457" t="str">
        <f aca="false">'Cálculo do Risco Residual'!W46</f>
        <v>Risco Pequeno</v>
      </c>
      <c r="E46" s="458" t="n">
        <f aca="false">INDEX('Mapa de Riscos'!Q46:Q$60,ROWS('Mapa de Riscos'!Q46))</f>
        <v>0</v>
      </c>
      <c r="F46" s="458" t="n">
        <f aca="false">INDEX('Mapa de Riscos'!F46:F$60,ROWS('Mapa de Riscos'!F46))</f>
        <v>0</v>
      </c>
      <c r="G46" s="459" t="str">
        <f aca="false">INDEX('Mapa de Riscos'!G46:G$60,ROWS('Mapa de Riscos'!G46))</f>
        <v>Não</v>
      </c>
      <c r="H46" s="460" t="s">
        <v>236</v>
      </c>
      <c r="I46" s="461"/>
      <c r="J46" s="461"/>
      <c r="K46" s="461"/>
      <c r="L46" s="462"/>
      <c r="M46" s="462"/>
      <c r="N46" s="464"/>
      <c r="O46" s="465"/>
      <c r="P46" s="465"/>
      <c r="Q46" s="466" t="s">
        <v>208</v>
      </c>
      <c r="R46" s="467" t="n">
        <f aca="false">IF(Q46="Concluído",0,(IF(Q46="Não iniciado", 3,(IF(Q46="Em andamento",1,2)))))</f>
        <v>3</v>
      </c>
    </row>
    <row r="47" customFormat="false" ht="24.45" hidden="false" customHeight="false" outlineLevel="0" collapsed="false">
      <c r="B47" s="455"/>
      <c r="C47" s="458" t="str">
        <f aca="false">'Mapa de Riscos'!C47</f>
        <v>Evento 2</v>
      </c>
      <c r="D47" s="457" t="str">
        <f aca="false">'Cálculo do Risco Residual'!W47</f>
        <v>Risco Pequeno</v>
      </c>
      <c r="E47" s="458" t="n">
        <f aca="false">INDEX('Mapa de Riscos'!Q47:Q$60,ROWS('Mapa de Riscos'!Q47))</f>
        <v>0</v>
      </c>
      <c r="F47" s="458" t="n">
        <f aca="false">INDEX('Mapa de Riscos'!F47:F$60,ROWS('Mapa de Riscos'!F47))</f>
        <v>0</v>
      </c>
      <c r="G47" s="459" t="str">
        <f aca="false">INDEX('Mapa de Riscos'!G47:G$60,ROWS('Mapa de Riscos'!G47))</f>
        <v>Não</v>
      </c>
      <c r="H47" s="460" t="s">
        <v>237</v>
      </c>
      <c r="I47" s="461"/>
      <c r="J47" s="461"/>
      <c r="K47" s="461"/>
      <c r="L47" s="462"/>
      <c r="M47" s="462"/>
      <c r="N47" s="464"/>
      <c r="O47" s="465"/>
      <c r="P47" s="465"/>
      <c r="Q47" s="466" t="s">
        <v>208</v>
      </c>
      <c r="R47" s="467" t="n">
        <f aca="false">IF(Q47="Concluído",0,(IF(Q47="Não iniciado", 3,(IF(Q47="Em andamento",1,2)))))</f>
        <v>3</v>
      </c>
    </row>
    <row r="48" customFormat="false" ht="24.45" hidden="false" customHeight="false" outlineLevel="0" collapsed="false">
      <c r="B48" s="455"/>
      <c r="C48" s="458" t="str">
        <f aca="false">'Mapa de Riscos'!C48</f>
        <v>Evento 3</v>
      </c>
      <c r="D48" s="457" t="str">
        <f aca="false">'Cálculo do Risco Residual'!W48</f>
        <v>Risco Pequeno</v>
      </c>
      <c r="E48" s="458" t="n">
        <f aca="false">INDEX('Mapa de Riscos'!Q48:Q$60,ROWS('Mapa de Riscos'!Q48))</f>
        <v>0</v>
      </c>
      <c r="F48" s="458" t="n">
        <f aca="false">INDEX('Mapa de Riscos'!F48:F$60,ROWS('Mapa de Riscos'!F48))</f>
        <v>0</v>
      </c>
      <c r="G48" s="459" t="str">
        <f aca="false">INDEX('Mapa de Riscos'!G48:G$60,ROWS('Mapa de Riscos'!G48))</f>
        <v>Não</v>
      </c>
      <c r="H48" s="460" t="s">
        <v>238</v>
      </c>
      <c r="I48" s="461"/>
      <c r="J48" s="461"/>
      <c r="K48" s="461"/>
      <c r="L48" s="462"/>
      <c r="M48" s="462"/>
      <c r="N48" s="464"/>
      <c r="O48" s="465"/>
      <c r="P48" s="465"/>
      <c r="Q48" s="466" t="s">
        <v>208</v>
      </c>
      <c r="R48" s="467" t="n">
        <f aca="false">IF(Q48="Concluído",0,(IF(Q48="Não iniciado", 3,(IF(Q48="Em andamento",1,2)))))</f>
        <v>3</v>
      </c>
    </row>
    <row r="49" customFormat="false" ht="27" hidden="false" customHeight="true" outlineLevel="0" collapsed="false">
      <c r="A49" s="455" t="n">
        <f aca="false">INDEX('Mapa de Riscos'!A$48:A61,ROWS('Mapa de Riscos'!A61))</f>
        <v>0</v>
      </c>
      <c r="B49" s="455" t="str">
        <f aca="false">INDEX('Mapa de Riscos'!B$49:B51,ROWS('Mapa de Riscos'!B49))</f>
        <v>Subprocesso/ Atividade 10</v>
      </c>
      <c r="C49" s="458" t="str">
        <f aca="false">'Mapa de Riscos'!C49</f>
        <v>Evento 1</v>
      </c>
      <c r="D49" s="457" t="str">
        <f aca="false">'Cálculo do Risco Residual'!W49</f>
        <v>Risco Pequeno</v>
      </c>
      <c r="E49" s="458" t="n">
        <f aca="false">INDEX('Mapa de Riscos'!Q49:Q$60,ROWS('Mapa de Riscos'!Q49))</f>
        <v>0</v>
      </c>
      <c r="F49" s="458" t="n">
        <f aca="false">INDEX('Mapa de Riscos'!F49:F$60,ROWS('Mapa de Riscos'!F49))</f>
        <v>0</v>
      </c>
      <c r="G49" s="459" t="str">
        <f aca="false">INDEX('Mapa de Riscos'!G49:G$60,ROWS('Mapa de Riscos'!G49))</f>
        <v>Não</v>
      </c>
      <c r="H49" s="460" t="s">
        <v>236</v>
      </c>
      <c r="I49" s="461"/>
      <c r="J49" s="461"/>
      <c r="K49" s="461"/>
      <c r="L49" s="462"/>
      <c r="M49" s="462"/>
      <c r="N49" s="464"/>
      <c r="O49" s="465"/>
      <c r="P49" s="465"/>
      <c r="Q49" s="466" t="s">
        <v>208</v>
      </c>
      <c r="R49" s="467" t="n">
        <f aca="false">IF(Q49="Concluído",0,(IF(Q49="Não iniciado", 3,(IF(Q49="Em andamento",1,2)))))</f>
        <v>3</v>
      </c>
    </row>
    <row r="50" customFormat="false" ht="24.45" hidden="false" customHeight="false" outlineLevel="0" collapsed="false">
      <c r="A50" s="455"/>
      <c r="B50" s="455"/>
      <c r="C50" s="458" t="str">
        <f aca="false">'Mapa de Riscos'!C50</f>
        <v>Evento 2</v>
      </c>
      <c r="D50" s="457" t="str">
        <f aca="false">'Cálculo do Risco Residual'!W50</f>
        <v>Risco Pequeno</v>
      </c>
      <c r="E50" s="458" t="n">
        <f aca="false">INDEX('Mapa de Riscos'!Q50:Q$60,ROWS('Mapa de Riscos'!Q50))</f>
        <v>0</v>
      </c>
      <c r="F50" s="458" t="n">
        <f aca="false">INDEX('Mapa de Riscos'!F50:F$60,ROWS('Mapa de Riscos'!F50))</f>
        <v>0</v>
      </c>
      <c r="G50" s="459" t="str">
        <f aca="false">INDEX('Mapa de Riscos'!G50:G$60,ROWS('Mapa de Riscos'!G50))</f>
        <v>Não</v>
      </c>
      <c r="H50" s="460" t="s">
        <v>237</v>
      </c>
      <c r="I50" s="461"/>
      <c r="J50" s="461"/>
      <c r="K50" s="461"/>
      <c r="L50" s="462"/>
      <c r="M50" s="462"/>
      <c r="N50" s="464"/>
      <c r="O50" s="465"/>
      <c r="P50" s="465"/>
      <c r="Q50" s="466" t="s">
        <v>208</v>
      </c>
      <c r="R50" s="467" t="n">
        <f aca="false">IF(Q50="Concluído",0,(IF(Q50="Não iniciado", 3,(IF(Q50="Em andamento",1,2)))))</f>
        <v>3</v>
      </c>
    </row>
    <row r="51" customFormat="false" ht="24.45" hidden="false" customHeight="false" outlineLevel="0" collapsed="false">
      <c r="A51" s="455"/>
      <c r="B51" s="455"/>
      <c r="C51" s="458" t="str">
        <f aca="false">'Mapa de Riscos'!C51</f>
        <v>Evento 3</v>
      </c>
      <c r="D51" s="457" t="str">
        <f aca="false">'Cálculo do Risco Residual'!W51</f>
        <v>Risco Pequeno</v>
      </c>
      <c r="E51" s="458" t="n">
        <f aca="false">INDEX('Mapa de Riscos'!Q51:Q$60,ROWS('Mapa de Riscos'!Q51))</f>
        <v>0</v>
      </c>
      <c r="F51" s="458" t="n">
        <f aca="false">INDEX('Mapa de Riscos'!F51:F$60,ROWS('Mapa de Riscos'!F51))</f>
        <v>0</v>
      </c>
      <c r="G51" s="459" t="str">
        <f aca="false">INDEX('Mapa de Riscos'!G51:G$60,ROWS('Mapa de Riscos'!G51))</f>
        <v>Não</v>
      </c>
      <c r="H51" s="460" t="s">
        <v>238</v>
      </c>
      <c r="I51" s="461"/>
      <c r="J51" s="461"/>
      <c r="K51" s="461"/>
      <c r="L51" s="462"/>
      <c r="M51" s="462"/>
      <c r="N51" s="464"/>
      <c r="O51" s="465"/>
      <c r="P51" s="465"/>
      <c r="Q51" s="466" t="s">
        <v>208</v>
      </c>
      <c r="R51" s="467" t="n">
        <f aca="false">IF(Q51="Concluído",0,(IF(Q51="Não iniciado", 3,(IF(Q51="Em andamento",1,2)))))</f>
        <v>3</v>
      </c>
    </row>
    <row r="52" customFormat="false" ht="27" hidden="false" customHeight="true" outlineLevel="0" collapsed="false">
      <c r="B52" s="455" t="str">
        <f aca="false">INDEX('Mapa de Riscos'!B$52:B54,ROWS('Mapa de Riscos'!B52))</f>
        <v>Subprocesso/ Atividade 11</v>
      </c>
      <c r="C52" s="458" t="str">
        <f aca="false">'Mapa de Riscos'!C52</f>
        <v>Evento 1</v>
      </c>
      <c r="D52" s="457" t="str">
        <f aca="false">'Cálculo do Risco Residual'!W52</f>
        <v>Risco Pequeno</v>
      </c>
      <c r="E52" s="458" t="n">
        <f aca="false">INDEX('Mapa de Riscos'!Q52:Q$60,ROWS('Mapa de Riscos'!Q52))</f>
        <v>0</v>
      </c>
      <c r="F52" s="458" t="n">
        <f aca="false">INDEX('Mapa de Riscos'!F52:F$60,ROWS('Mapa de Riscos'!F52))</f>
        <v>0</v>
      </c>
      <c r="G52" s="459" t="str">
        <f aca="false">INDEX('Mapa de Riscos'!G52:G$60,ROWS('Mapa de Riscos'!G52))</f>
        <v>Não</v>
      </c>
      <c r="H52" s="460" t="s">
        <v>236</v>
      </c>
      <c r="I52" s="461"/>
      <c r="J52" s="461"/>
      <c r="K52" s="461"/>
      <c r="L52" s="462"/>
      <c r="M52" s="462"/>
      <c r="N52" s="464"/>
      <c r="O52" s="465"/>
      <c r="P52" s="465"/>
      <c r="Q52" s="466" t="s">
        <v>208</v>
      </c>
      <c r="R52" s="467" t="n">
        <f aca="false">IF(Q52="Concluído",0,(IF(Q52="Não iniciado", 3,(IF(Q52="Em andamento",1,2)))))</f>
        <v>3</v>
      </c>
    </row>
    <row r="53" customFormat="false" ht="24.45" hidden="false" customHeight="false" outlineLevel="0" collapsed="false">
      <c r="B53" s="455"/>
      <c r="C53" s="458" t="str">
        <f aca="false">'Mapa de Riscos'!C53</f>
        <v>Evento 2</v>
      </c>
      <c r="D53" s="457" t="str">
        <f aca="false">'Cálculo do Risco Residual'!W53</f>
        <v>Risco Pequeno</v>
      </c>
      <c r="E53" s="458" t="n">
        <f aca="false">INDEX('Mapa de Riscos'!Q53:Q$60,ROWS('Mapa de Riscos'!Q53))</f>
        <v>0</v>
      </c>
      <c r="F53" s="458" t="n">
        <f aca="false">INDEX('Mapa de Riscos'!F53:F$60,ROWS('Mapa de Riscos'!F53))</f>
        <v>0</v>
      </c>
      <c r="G53" s="459" t="str">
        <f aca="false">INDEX('Mapa de Riscos'!G53:G$60,ROWS('Mapa de Riscos'!G53))</f>
        <v>Não</v>
      </c>
      <c r="H53" s="460" t="s">
        <v>237</v>
      </c>
      <c r="I53" s="461"/>
      <c r="J53" s="461"/>
      <c r="K53" s="461"/>
      <c r="L53" s="462"/>
      <c r="M53" s="462"/>
      <c r="N53" s="464"/>
      <c r="O53" s="465"/>
      <c r="P53" s="465"/>
      <c r="Q53" s="466" t="s">
        <v>208</v>
      </c>
      <c r="R53" s="467" t="n">
        <f aca="false">IF(Q53="Concluído",0,(IF(Q53="Não iniciado", 3,(IF(Q53="Em andamento",1,2)))))</f>
        <v>3</v>
      </c>
    </row>
    <row r="54" customFormat="false" ht="24.45" hidden="false" customHeight="false" outlineLevel="0" collapsed="false">
      <c r="B54" s="455"/>
      <c r="C54" s="458" t="str">
        <f aca="false">'Mapa de Riscos'!C54</f>
        <v>Evento 3</v>
      </c>
      <c r="D54" s="457" t="str">
        <f aca="false">'Cálculo do Risco Residual'!W54</f>
        <v>Risco Pequeno</v>
      </c>
      <c r="E54" s="458" t="n">
        <f aca="false">INDEX('Mapa de Riscos'!Q54:Q$60,ROWS('Mapa de Riscos'!Q54))</f>
        <v>0</v>
      </c>
      <c r="F54" s="458" t="n">
        <f aca="false">INDEX('Mapa de Riscos'!F54:F$60,ROWS('Mapa de Riscos'!F54))</f>
        <v>0</v>
      </c>
      <c r="G54" s="459" t="str">
        <f aca="false">INDEX('Mapa de Riscos'!G54:G$60,ROWS('Mapa de Riscos'!G54))</f>
        <v>Não</v>
      </c>
      <c r="H54" s="460" t="s">
        <v>238</v>
      </c>
      <c r="I54" s="461"/>
      <c r="J54" s="461"/>
      <c r="K54" s="461"/>
      <c r="L54" s="462"/>
      <c r="M54" s="462"/>
      <c r="N54" s="464"/>
      <c r="O54" s="465"/>
      <c r="P54" s="465"/>
      <c r="Q54" s="466" t="s">
        <v>208</v>
      </c>
      <c r="R54" s="467" t="n">
        <f aca="false">IF(Q54="Concluído",0,(IF(Q54="Não iniciado", 3,(IF(Q54="Em andamento",1,2)))))</f>
        <v>3</v>
      </c>
    </row>
    <row r="55" customFormat="false" ht="24.45" hidden="false" customHeight="false" outlineLevel="0" collapsed="false">
      <c r="B55" s="455" t="str">
        <f aca="false">INDEX('Mapa de Riscos'!B$55:B57,ROWS('Mapa de Riscos'!B55))</f>
        <v>Subprocesso/ Atividade 12</v>
      </c>
      <c r="C55" s="458" t="str">
        <f aca="false">'Mapa de Riscos'!C55</f>
        <v>Evento 1</v>
      </c>
      <c r="D55" s="457" t="str">
        <f aca="false">'Cálculo do Risco Residual'!W55</f>
        <v>Risco Pequeno</v>
      </c>
      <c r="E55" s="458" t="n">
        <f aca="false">INDEX('Mapa de Riscos'!Q55:Q$60,ROWS('Mapa de Riscos'!Q55))</f>
        <v>0</v>
      </c>
      <c r="F55" s="458" t="n">
        <f aca="false">INDEX('Mapa de Riscos'!F55:F$60,ROWS('Mapa de Riscos'!F55))</f>
        <v>0</v>
      </c>
      <c r="G55" s="459" t="str">
        <f aca="false">INDEX('Mapa de Riscos'!G55:G$60,ROWS('Mapa de Riscos'!G55))</f>
        <v>Não</v>
      </c>
      <c r="H55" s="460" t="s">
        <v>236</v>
      </c>
      <c r="I55" s="461"/>
      <c r="J55" s="461"/>
      <c r="K55" s="461"/>
      <c r="L55" s="462"/>
      <c r="M55" s="462"/>
      <c r="N55" s="464"/>
      <c r="O55" s="465"/>
      <c r="P55" s="465"/>
      <c r="Q55" s="466" t="s">
        <v>208</v>
      </c>
      <c r="R55" s="467" t="n">
        <f aca="false">IF(Q55="Concluído",0,(IF(Q55="Não iniciado", 3,(IF(Q55="Em andamento",1,2)))))</f>
        <v>3</v>
      </c>
    </row>
    <row r="56" customFormat="false" ht="24.45" hidden="false" customHeight="false" outlineLevel="0" collapsed="false">
      <c r="B56" s="455"/>
      <c r="C56" s="458" t="str">
        <f aca="false">'Mapa de Riscos'!C56</f>
        <v>Evento 2</v>
      </c>
      <c r="D56" s="457" t="str">
        <f aca="false">'Cálculo do Risco Residual'!W56</f>
        <v>Risco Pequeno</v>
      </c>
      <c r="E56" s="458" t="n">
        <f aca="false">INDEX('Mapa de Riscos'!Q56:Q$60,ROWS('Mapa de Riscos'!Q56))</f>
        <v>0</v>
      </c>
      <c r="F56" s="458" t="n">
        <f aca="false">INDEX('Mapa de Riscos'!F56:F$60,ROWS('Mapa de Riscos'!F56))</f>
        <v>0</v>
      </c>
      <c r="G56" s="459" t="str">
        <f aca="false">INDEX('Mapa de Riscos'!G56:G$60,ROWS('Mapa de Riscos'!G56))</f>
        <v>Não</v>
      </c>
      <c r="H56" s="460" t="s">
        <v>237</v>
      </c>
      <c r="I56" s="461"/>
      <c r="J56" s="461"/>
      <c r="K56" s="461"/>
      <c r="L56" s="462"/>
      <c r="M56" s="462"/>
      <c r="N56" s="464"/>
      <c r="O56" s="465"/>
      <c r="P56" s="465"/>
      <c r="Q56" s="466" t="s">
        <v>208</v>
      </c>
      <c r="R56" s="467" t="n">
        <f aca="false">IF(Q56="Concluído",0,(IF(Q56="Não iniciado", 3,(IF(Q56="Em andamento",1,2)))))</f>
        <v>3</v>
      </c>
    </row>
    <row r="57" customFormat="false" ht="24.45" hidden="false" customHeight="false" outlineLevel="0" collapsed="false">
      <c r="B57" s="455"/>
      <c r="C57" s="458" t="str">
        <f aca="false">'Mapa de Riscos'!C57</f>
        <v>Evento 3</v>
      </c>
      <c r="D57" s="457" t="str">
        <f aca="false">'Cálculo do Risco Residual'!W57</f>
        <v>Risco Pequeno</v>
      </c>
      <c r="E57" s="458" t="n">
        <f aca="false">INDEX('Mapa de Riscos'!Q57:Q$60,ROWS('Mapa de Riscos'!Q57))</f>
        <v>0</v>
      </c>
      <c r="F57" s="458" t="n">
        <f aca="false">INDEX('Mapa de Riscos'!F57:F$60,ROWS('Mapa de Riscos'!F57))</f>
        <v>0</v>
      </c>
      <c r="G57" s="459" t="str">
        <f aca="false">INDEX('Mapa de Riscos'!G57:G$60,ROWS('Mapa de Riscos'!G57))</f>
        <v>Não</v>
      </c>
      <c r="H57" s="460" t="s">
        <v>238</v>
      </c>
      <c r="I57" s="461"/>
      <c r="J57" s="461"/>
      <c r="K57" s="461"/>
      <c r="L57" s="462"/>
      <c r="M57" s="462"/>
      <c r="N57" s="464"/>
      <c r="O57" s="465"/>
      <c r="P57" s="465"/>
      <c r="Q57" s="466" t="s">
        <v>208</v>
      </c>
      <c r="R57" s="467" t="n">
        <f aca="false">IF(Q57="Concluído",0,(IF(Q57="Não iniciado", 3,(IF(Q57="Em andamento",1,2)))))</f>
        <v>3</v>
      </c>
    </row>
    <row r="58" customFormat="false" ht="24.45" hidden="false" customHeight="false" outlineLevel="0" collapsed="false">
      <c r="B58" s="455" t="str">
        <f aca="false">INDEX('Mapa de Riscos'!B$58:B60,ROWS('Mapa de Riscos'!B58))</f>
        <v>Subprocesso/ Atividade 13</v>
      </c>
      <c r="C58" s="458" t="str">
        <f aca="false">'Mapa de Riscos'!C58</f>
        <v>Evento 1</v>
      </c>
      <c r="D58" s="457" t="str">
        <f aca="false">'Cálculo do Risco Residual'!W58</f>
        <v>Risco Pequeno</v>
      </c>
      <c r="E58" s="458" t="n">
        <f aca="false">INDEX('Mapa de Riscos'!Q58:Q$60,ROWS('Mapa de Riscos'!Q58))</f>
        <v>0</v>
      </c>
      <c r="F58" s="458" t="n">
        <f aca="false">INDEX('Mapa de Riscos'!F58:F$60,ROWS('Mapa de Riscos'!F58))</f>
        <v>0</v>
      </c>
      <c r="G58" s="459" t="str">
        <f aca="false">INDEX('Mapa de Riscos'!G58:G$60,ROWS('Mapa de Riscos'!G58))</f>
        <v>Não</v>
      </c>
      <c r="H58" s="460" t="s">
        <v>236</v>
      </c>
      <c r="I58" s="461"/>
      <c r="J58" s="461"/>
      <c r="K58" s="461"/>
      <c r="L58" s="462"/>
      <c r="M58" s="462"/>
      <c r="N58" s="464"/>
      <c r="O58" s="465"/>
      <c r="P58" s="465"/>
      <c r="Q58" s="466" t="s">
        <v>208</v>
      </c>
      <c r="R58" s="467" t="n">
        <f aca="false">IF(Q58="Concluído",0,(IF(Q58="Não iniciado", 3,(IF(Q58="Em andamento",1,2)))))</f>
        <v>3</v>
      </c>
    </row>
    <row r="59" customFormat="false" ht="24.45" hidden="false" customHeight="false" outlineLevel="0" collapsed="false">
      <c r="B59" s="455"/>
      <c r="C59" s="458" t="str">
        <f aca="false">'Mapa de Riscos'!C59</f>
        <v>Evento 2</v>
      </c>
      <c r="D59" s="457" t="str">
        <f aca="false">'Cálculo do Risco Residual'!W59</f>
        <v>Risco Pequeno</v>
      </c>
      <c r="E59" s="458" t="n">
        <f aca="false">INDEX('Mapa de Riscos'!Q59:Q$60,ROWS('Mapa de Riscos'!Q59))</f>
        <v>0</v>
      </c>
      <c r="F59" s="458" t="n">
        <f aca="false">INDEX('Mapa de Riscos'!F59:F$60,ROWS('Mapa de Riscos'!F59))</f>
        <v>0</v>
      </c>
      <c r="G59" s="459" t="str">
        <f aca="false">INDEX('Mapa de Riscos'!G59:G$60,ROWS('Mapa de Riscos'!G59))</f>
        <v>Não</v>
      </c>
      <c r="H59" s="460" t="s">
        <v>237</v>
      </c>
      <c r="I59" s="461"/>
      <c r="J59" s="461"/>
      <c r="K59" s="461"/>
      <c r="L59" s="462"/>
      <c r="M59" s="462"/>
      <c r="N59" s="464"/>
      <c r="O59" s="465"/>
      <c r="P59" s="465"/>
      <c r="Q59" s="466" t="s">
        <v>208</v>
      </c>
      <c r="R59" s="467" t="n">
        <f aca="false">IF(Q59="Concluído",0,(IF(Q59="Não iniciado", 3,(IF(Q59="Em andamento",1,2)))))</f>
        <v>3</v>
      </c>
    </row>
    <row r="60" customFormat="false" ht="24.45" hidden="false" customHeight="false" outlineLevel="0" collapsed="false">
      <c r="B60" s="455"/>
      <c r="C60" s="458" t="str">
        <f aca="false">'Mapa de Riscos'!C60</f>
        <v>Evento 3</v>
      </c>
      <c r="D60" s="457" t="str">
        <f aca="false">'Cálculo do Risco Residual'!W60</f>
        <v>Risco Pequeno</v>
      </c>
      <c r="E60" s="458" t="n">
        <f aca="false">INDEX('Mapa de Riscos'!Q60:Q$60,ROWS('Mapa de Riscos'!Q60))</f>
        <v>0</v>
      </c>
      <c r="F60" s="458" t="n">
        <f aca="false">INDEX('Mapa de Riscos'!F60:F$60,ROWS('Mapa de Riscos'!F60))</f>
        <v>0</v>
      </c>
      <c r="G60" s="459" t="str">
        <f aca="false">INDEX('Mapa de Riscos'!G60:G$60,ROWS('Mapa de Riscos'!G60))</f>
        <v>Não</v>
      </c>
      <c r="H60" s="460" t="s">
        <v>238</v>
      </c>
      <c r="I60" s="461"/>
      <c r="J60" s="461"/>
      <c r="K60" s="461"/>
      <c r="L60" s="462"/>
      <c r="M60" s="462"/>
      <c r="N60" s="464"/>
      <c r="O60" s="465"/>
      <c r="P60" s="465"/>
      <c r="Q60" s="466" t="s">
        <v>208</v>
      </c>
      <c r="R60" s="467" t="n">
        <f aca="false">IF(Q60="Concluído",0,(IF(Q60="Não iniciado", 3,(IF(Q60="Em andamento",1,2)))))</f>
        <v>3</v>
      </c>
    </row>
    <row r="61" customFormat="false" ht="13.5" hidden="false" customHeight="false" outlineLevel="0" collapsed="false"/>
  </sheetData>
  <mergeCells count="52">
    <mergeCell ref="B1:R1"/>
    <mergeCell ref="C3:G3"/>
    <mergeCell ref="C4:G4"/>
    <mergeCell ref="C5:G5"/>
    <mergeCell ref="C6:G6"/>
    <mergeCell ref="C7:G7"/>
    <mergeCell ref="C8:G8"/>
    <mergeCell ref="C9:G9"/>
    <mergeCell ref="C10:G10"/>
    <mergeCell ref="C11:G11"/>
    <mergeCell ref="D13:F13"/>
    <mergeCell ref="K13:N13"/>
    <mergeCell ref="Q13:R13"/>
    <mergeCell ref="D15:F15"/>
    <mergeCell ref="K15:L15"/>
    <mergeCell ref="M15:N15"/>
    <mergeCell ref="D16:F16"/>
    <mergeCell ref="K16:L16"/>
    <mergeCell ref="M16:N16"/>
    <mergeCell ref="H18:J18"/>
    <mergeCell ref="O18:P18"/>
    <mergeCell ref="B19:B21"/>
    <mergeCell ref="C19:C21"/>
    <mergeCell ref="D19:D21"/>
    <mergeCell ref="E19:E21"/>
    <mergeCell ref="F19:F21"/>
    <mergeCell ref="G19:G21"/>
    <mergeCell ref="H19:R19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R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A49:A51"/>
    <mergeCell ref="B49:B51"/>
    <mergeCell ref="B52:B54"/>
    <mergeCell ref="B55:B57"/>
    <mergeCell ref="B58:B60"/>
  </mergeCells>
  <conditionalFormatting sqref="D22:D60">
    <cfRule type="cellIs" priority="2" operator="equal" aboveAverage="0" equalAverage="0" bottom="0" percent="0" rank="0" text="" dxfId="53">
      <formula>"Risco Crítico"</formula>
    </cfRule>
    <cfRule type="cellIs" priority="3" operator="equal" aboveAverage="0" equalAverage="0" bottom="0" percent="0" rank="0" text="" dxfId="54">
      <formula>"Risco Alto"</formula>
    </cfRule>
    <cfRule type="cellIs" priority="4" operator="equal" aboveAverage="0" equalAverage="0" bottom="0" percent="0" rank="0" text="" dxfId="55">
      <formula>"Risco Moderado"</formula>
    </cfRule>
    <cfRule type="cellIs" priority="5" operator="equal" aboveAverage="0" equalAverage="0" bottom="0" percent="0" rank="0" text="" dxfId="56">
      <formula>"Risco Pequeno"</formula>
    </cfRule>
  </conditionalFormatting>
  <dataValidations count="3">
    <dataValidation allowBlank="true" errorStyle="stop" operator="between" showDropDown="false" showErrorMessage="true" showInputMessage="true" sqref="J22:J60" type="list">
      <formula1>$D$15:$D$16</formula1>
      <formula2>0</formula2>
    </dataValidation>
    <dataValidation allowBlank="false" errorStyle="stop" operator="between" showDropDown="false" showErrorMessage="true" showInputMessage="true" sqref="Q22:Q60" type="list">
      <formula1>$Q$14:$Q$17</formula1>
      <formula2>0</formula2>
    </dataValidation>
    <dataValidation allowBlank="true" errorStyle="stop" operator="between" showDropDown="false" showErrorMessage="true" showInputMessage="true" sqref="I22:I60" type="list">
      <formula1>$B$14:$B$17</formula1>
      <formula2>0</formula2>
    </dataValidation>
  </dataValidations>
  <printOptions headings="false" gridLines="false" gridLinesSet="true" horizontalCentered="true" verticalCentered="false"/>
  <pageMargins left="0" right="0" top="0.39375" bottom="0.39375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1D873BA-A97E-4CCE-8037-C35BA58261EA}">
            <x14:iconSet iconSet="4TrafficLights" custom="1" reverse="0" showValue="0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TrafficLights1" iconId="2"/>
              <x14:cfIcon iconSet="3TrafficLights1" iconId="1"/>
              <x14:cfIcon iconSet="3TrafficLights1" iconId="0"/>
              <x14:cfIcon iconSet="4TrafficLights" iconId="0"/>
            </x14:iconSet>
          </x14:cfRule>
          <xm:sqref>R22:R60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1484375" defaultRowHeight="12.75" zeroHeight="false" outlineLevelRow="0" outlineLevelCol="0"/>
  <cols>
    <col collapsed="false" customWidth="false" hidden="false" outlineLevel="0" max="1" min="1" style="40" width="9.14"/>
    <col collapsed="false" customWidth="true" hidden="false" outlineLevel="0" max="2" min="2" style="40" width="15.71"/>
    <col collapsed="false" customWidth="true" hidden="false" outlineLevel="0" max="3" min="3" style="40" width="3.71"/>
    <col collapsed="false" customWidth="true" hidden="false" outlineLevel="0" max="4" min="4" style="40" width="46.29"/>
    <col collapsed="false" customWidth="true" hidden="false" outlineLevel="0" max="5" min="5" style="40" width="2.57"/>
    <col collapsed="false" customWidth="true" hidden="false" outlineLevel="0" max="6" min="6" style="40" width="64.71"/>
    <col collapsed="false" customWidth="false" hidden="false" outlineLevel="0" max="16384" min="7" style="40" width="9.14"/>
  </cols>
  <sheetData>
    <row r="1" customFormat="false" ht="12.75" hidden="false" customHeight="false" outlineLevel="0" collapsed="false">
      <c r="E1" s="472"/>
    </row>
    <row r="2" s="473" customFormat="true" ht="26.85" hidden="false" customHeight="true" outlineLevel="0" collapsed="false">
      <c r="B2" s="474" t="s">
        <v>99</v>
      </c>
      <c r="C2" s="474"/>
      <c r="D2" s="475" t="s">
        <v>61</v>
      </c>
      <c r="E2" s="475"/>
      <c r="F2" s="475"/>
      <c r="G2" s="476"/>
    </row>
    <row r="3" customFormat="false" ht="17.25" hidden="false" customHeight="true" outlineLevel="0" collapsed="false">
      <c r="A3" s="477"/>
      <c r="B3" s="478" t="s">
        <v>101</v>
      </c>
      <c r="C3" s="479"/>
      <c r="D3" s="480"/>
      <c r="E3" s="481"/>
      <c r="F3" s="482" t="s">
        <v>240</v>
      </c>
    </row>
    <row r="4" customFormat="false" ht="12.75" hidden="false" customHeight="true" outlineLevel="0" collapsed="false">
      <c r="A4" s="477"/>
      <c r="B4" s="478"/>
      <c r="C4" s="483"/>
      <c r="D4" s="484"/>
      <c r="E4" s="485"/>
      <c r="F4" s="482"/>
    </row>
    <row r="5" customFormat="false" ht="12.75" hidden="false" customHeight="true" outlineLevel="0" collapsed="false">
      <c r="A5" s="477"/>
      <c r="B5" s="478"/>
      <c r="C5" s="483"/>
      <c r="D5" s="484"/>
      <c r="E5" s="485"/>
      <c r="F5" s="482"/>
    </row>
    <row r="6" customFormat="false" ht="12.75" hidden="false" customHeight="false" outlineLevel="0" collapsed="false">
      <c r="A6" s="477"/>
      <c r="B6" s="478"/>
      <c r="C6" s="483"/>
      <c r="D6" s="484"/>
      <c r="E6" s="485"/>
      <c r="F6" s="482"/>
    </row>
    <row r="7" customFormat="false" ht="12.75" hidden="false" customHeight="true" outlineLevel="0" collapsed="false">
      <c r="A7" s="477"/>
      <c r="B7" s="486" t="s">
        <v>104</v>
      </c>
      <c r="C7" s="483"/>
      <c r="D7" s="484"/>
      <c r="E7" s="485"/>
      <c r="F7" s="487" t="s">
        <v>241</v>
      </c>
    </row>
    <row r="8" customFormat="false" ht="12.75" hidden="false" customHeight="false" outlineLevel="0" collapsed="false">
      <c r="A8" s="488"/>
      <c r="B8" s="486"/>
      <c r="C8" s="483"/>
      <c r="D8" s="167"/>
      <c r="E8" s="489"/>
      <c r="F8" s="487"/>
    </row>
    <row r="9" customFormat="false" ht="12.75" hidden="false" customHeight="false" outlineLevel="0" collapsed="false">
      <c r="B9" s="486"/>
      <c r="C9" s="483"/>
      <c r="D9" s="167"/>
      <c r="E9" s="489"/>
      <c r="F9" s="487"/>
    </row>
    <row r="10" customFormat="false" ht="12.75" hidden="false" customHeight="false" outlineLevel="0" collapsed="false">
      <c r="B10" s="486"/>
      <c r="C10" s="483"/>
      <c r="D10" s="167"/>
      <c r="E10" s="489"/>
      <c r="F10" s="487"/>
    </row>
    <row r="11" customFormat="false" ht="12.75" hidden="false" customHeight="true" outlineLevel="0" collapsed="false">
      <c r="B11" s="490" t="s">
        <v>108</v>
      </c>
      <c r="C11" s="483"/>
      <c r="D11" s="167"/>
      <c r="E11" s="489"/>
      <c r="F11" s="487" t="s">
        <v>242</v>
      </c>
    </row>
    <row r="12" customFormat="false" ht="12.75" hidden="false" customHeight="false" outlineLevel="0" collapsed="false">
      <c r="B12" s="490"/>
      <c r="C12" s="483"/>
      <c r="D12" s="167"/>
      <c r="E12" s="489"/>
      <c r="F12" s="487"/>
    </row>
    <row r="13" customFormat="false" ht="12.75" hidden="false" customHeight="false" outlineLevel="0" collapsed="false">
      <c r="B13" s="490"/>
      <c r="C13" s="483"/>
      <c r="D13" s="167"/>
      <c r="E13" s="489"/>
      <c r="F13" s="487"/>
    </row>
    <row r="14" customFormat="false" ht="12.75" hidden="false" customHeight="false" outlineLevel="0" collapsed="false">
      <c r="B14" s="490"/>
      <c r="C14" s="483"/>
      <c r="D14" s="167"/>
      <c r="E14" s="489"/>
      <c r="F14" s="487"/>
    </row>
    <row r="15" customFormat="false" ht="12.75" hidden="false" customHeight="true" outlineLevel="0" collapsed="false">
      <c r="B15" s="491" t="s">
        <v>111</v>
      </c>
      <c r="C15" s="483"/>
      <c r="D15" s="167"/>
      <c r="E15" s="489"/>
      <c r="F15" s="492" t="s">
        <v>243</v>
      </c>
    </row>
    <row r="16" customFormat="false" ht="12.75" hidden="false" customHeight="false" outlineLevel="0" collapsed="false">
      <c r="B16" s="491"/>
      <c r="C16" s="483"/>
      <c r="D16" s="167"/>
      <c r="E16" s="489"/>
      <c r="F16" s="492"/>
    </row>
    <row r="17" customFormat="false" ht="12.75" hidden="false" customHeight="false" outlineLevel="0" collapsed="false">
      <c r="B17" s="491"/>
      <c r="C17" s="483"/>
      <c r="D17" s="167"/>
      <c r="E17" s="489"/>
      <c r="F17" s="492"/>
    </row>
    <row r="18" customFormat="false" ht="12.75" hidden="false" customHeight="false" outlineLevel="0" collapsed="false">
      <c r="B18" s="491"/>
      <c r="C18" s="493"/>
      <c r="D18" s="472"/>
      <c r="E18" s="494"/>
      <c r="F18" s="492"/>
    </row>
    <row r="19" customFormat="false" ht="12.75" hidden="false" customHeight="false" outlineLevel="0" collapsed="false">
      <c r="D19" s="495"/>
      <c r="E19" s="495"/>
      <c r="F19" s="495"/>
    </row>
    <row r="20" customFormat="false" ht="12.75" hidden="false" customHeight="false" outlineLevel="0" collapsed="false">
      <c r="D20" s="495"/>
      <c r="E20" s="495"/>
      <c r="F20" s="495"/>
    </row>
    <row r="21" customFormat="false" ht="12.75" hidden="false" customHeight="false" outlineLevel="0" collapsed="false">
      <c r="D21" s="495"/>
      <c r="E21" s="495"/>
      <c r="F21" s="495"/>
    </row>
  </sheetData>
  <mergeCells count="9">
    <mergeCell ref="D2:F2"/>
    <mergeCell ref="B3:B6"/>
    <mergeCell ref="F3:F6"/>
    <mergeCell ref="B7:B10"/>
    <mergeCell ref="F7:F10"/>
    <mergeCell ref="B11:B14"/>
    <mergeCell ref="F11:F14"/>
    <mergeCell ref="B15:B18"/>
    <mergeCell ref="F15:F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"/>
  <sheetViews>
    <sheetView showFormulas="false" showGridLines="fals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F8" activeCellId="0" sqref="F8"/>
    </sheetView>
  </sheetViews>
  <sheetFormatPr defaultColWidth="8.6796875" defaultRowHeight="12.75" zeroHeight="false" outlineLevelRow="0" outlineLevelCol="0"/>
  <cols>
    <col collapsed="false" customWidth="true" hidden="false" outlineLevel="0" max="2" min="2" style="496" width="18.42"/>
    <col collapsed="false" customWidth="true" hidden="false" outlineLevel="0" max="3" min="3" style="496" width="23.42"/>
    <col collapsed="false" customWidth="true" hidden="false" outlineLevel="0" max="4" min="4" style="496" width="25.42"/>
    <col collapsed="false" customWidth="true" hidden="false" outlineLevel="0" max="5" min="5" style="496" width="26.29"/>
    <col collapsed="false" customWidth="true" hidden="false" outlineLevel="0" max="6" min="6" style="496" width="23.29"/>
    <col collapsed="false" customWidth="true" hidden="false" outlineLevel="0" max="7" min="7" style="496" width="22.86"/>
  </cols>
  <sheetData>
    <row r="1" customFormat="false" ht="12.75" hidden="false" customHeight="false" outlineLevel="0" collapsed="false">
      <c r="A1" s="497" t="s">
        <v>244</v>
      </c>
      <c r="B1" s="497"/>
      <c r="C1" s="497"/>
      <c r="D1" s="497"/>
      <c r="E1" s="497"/>
      <c r="F1" s="497"/>
      <c r="G1" s="497"/>
    </row>
    <row r="2" customFormat="false" ht="13.5" hidden="false" customHeight="false" outlineLevel="0" collapsed="false">
      <c r="A2" s="497"/>
      <c r="B2" s="497"/>
      <c r="C2" s="497"/>
      <c r="D2" s="497"/>
      <c r="E2" s="497"/>
      <c r="F2" s="497"/>
      <c r="G2" s="497"/>
    </row>
    <row r="3" customFormat="false" ht="35.05" hidden="false" customHeight="false" outlineLevel="0" collapsed="false">
      <c r="A3" s="498"/>
      <c r="B3" s="499" t="s">
        <v>148</v>
      </c>
      <c r="C3" s="500" t="s">
        <v>151</v>
      </c>
      <c r="D3" s="500" t="s">
        <v>245</v>
      </c>
      <c r="E3" s="500" t="s">
        <v>246</v>
      </c>
      <c r="F3" s="500" t="s">
        <v>154</v>
      </c>
      <c r="G3" s="500" t="s">
        <v>247</v>
      </c>
    </row>
    <row r="4" customFormat="false" ht="26.25" hidden="false" customHeight="true" outlineLevel="0" collapsed="false">
      <c r="A4" s="501"/>
      <c r="B4" s="500" t="s">
        <v>248</v>
      </c>
      <c r="C4" s="502" t="s">
        <v>249</v>
      </c>
      <c r="D4" s="502" t="s">
        <v>250</v>
      </c>
      <c r="E4" s="502" t="s">
        <v>251</v>
      </c>
      <c r="F4" s="502" t="s">
        <v>252</v>
      </c>
      <c r="G4" s="502" t="s">
        <v>253</v>
      </c>
    </row>
    <row r="5" customFormat="false" ht="24" hidden="false" customHeight="true" outlineLevel="0" collapsed="false">
      <c r="A5" s="503"/>
      <c r="B5" s="500" t="s">
        <v>149</v>
      </c>
      <c r="C5" s="502" t="n">
        <v>1</v>
      </c>
      <c r="D5" s="502" t="n">
        <v>2</v>
      </c>
      <c r="E5" s="502" t="n">
        <v>3</v>
      </c>
      <c r="F5" s="502" t="n">
        <v>4</v>
      </c>
      <c r="G5" s="502" t="n">
        <v>5</v>
      </c>
    </row>
  </sheetData>
  <mergeCells count="1">
    <mergeCell ref="A1:G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9694"/>
    <pageSetUpPr fitToPage="false"/>
  </sheetPr>
  <dimension ref="B1:L24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H8" activeCellId="0" sqref="H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26" width="2.29"/>
    <col collapsed="false" customWidth="true" hidden="false" outlineLevel="0" max="2" min="2" style="126" width="3.86"/>
    <col collapsed="false" customWidth="true" hidden="false" outlineLevel="0" max="3" min="3" style="126" width="0.86"/>
    <col collapsed="false" customWidth="true" hidden="false" outlineLevel="0" max="4" min="4" style="126" width="19.86"/>
    <col collapsed="false" customWidth="true" hidden="false" outlineLevel="0" max="5" min="5" style="126" width="18.71"/>
    <col collapsed="false" customWidth="true" hidden="false" outlineLevel="0" max="6" min="6" style="126" width="24.14"/>
    <col collapsed="false" customWidth="true" hidden="false" outlineLevel="0" max="7" min="7" style="126" width="19.57"/>
    <col collapsed="false" customWidth="true" hidden="false" outlineLevel="0" max="8" min="8" style="126" width="49.54"/>
    <col collapsed="false" customWidth="true" hidden="false" outlineLevel="0" max="9" min="9" style="126" width="1.41"/>
    <col collapsed="false" customWidth="true" hidden="false" outlineLevel="0" max="10" min="10" style="126" width="0.86"/>
    <col collapsed="false" customWidth="true" hidden="false" outlineLevel="0" max="11" min="11" style="126" width="16.43"/>
    <col collapsed="false" customWidth="true" hidden="false" outlineLevel="0" max="12" min="12" style="126" width="14.86"/>
    <col collapsed="false" customWidth="false" hidden="false" outlineLevel="0" max="16384" min="13" style="126" width="9.14"/>
  </cols>
  <sheetData>
    <row r="1" customFormat="false" ht="12.75" hidden="false" customHeight="false" outlineLevel="0" collapsed="false">
      <c r="B1" s="504" t="s">
        <v>254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customFormat="false" ht="12.75" hidden="false" customHeight="false" outlineLevel="0" collapsed="false"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customFormat="false" ht="26.85" hidden="false" customHeight="true" outlineLevel="0" collapsed="false">
      <c r="B3" s="505"/>
      <c r="C3" s="506"/>
      <c r="D3" s="507" t="s">
        <v>156</v>
      </c>
      <c r="E3" s="507"/>
      <c r="F3" s="507"/>
      <c r="G3" s="507"/>
      <c r="H3" s="507"/>
      <c r="I3" s="508"/>
      <c r="J3" s="509"/>
      <c r="K3" s="510" t="s">
        <v>157</v>
      </c>
      <c r="L3" s="511" t="s">
        <v>149</v>
      </c>
    </row>
    <row r="4" customFormat="false" ht="35.25" hidden="false" customHeight="true" outlineLevel="0" collapsed="false">
      <c r="B4" s="505"/>
      <c r="C4" s="512"/>
      <c r="D4" s="513" t="s">
        <v>158</v>
      </c>
      <c r="E4" s="514" t="s">
        <v>159</v>
      </c>
      <c r="F4" s="513" t="s">
        <v>124</v>
      </c>
      <c r="G4" s="514" t="s">
        <v>255</v>
      </c>
      <c r="H4" s="513" t="s">
        <v>161</v>
      </c>
      <c r="I4" s="515"/>
      <c r="J4" s="514"/>
      <c r="K4" s="514" t="s">
        <v>122</v>
      </c>
      <c r="L4" s="511"/>
    </row>
    <row r="5" customFormat="false" ht="24.75" hidden="false" customHeight="true" outlineLevel="0" collapsed="false">
      <c r="B5" s="505"/>
      <c r="C5" s="512"/>
      <c r="D5" s="516" t="n">
        <v>0.15</v>
      </c>
      <c r="E5" s="517" t="n">
        <v>0.17</v>
      </c>
      <c r="F5" s="516" t="n">
        <v>0.12</v>
      </c>
      <c r="G5" s="517" t="n">
        <v>0.18</v>
      </c>
      <c r="H5" s="516" t="n">
        <v>0.13</v>
      </c>
      <c r="I5" s="518"/>
      <c r="J5" s="517"/>
      <c r="K5" s="517" t="n">
        <v>0.25</v>
      </c>
      <c r="L5" s="519" t="n">
        <f aca="false">SUM(D5:K5)</f>
        <v>1</v>
      </c>
    </row>
    <row r="6" customFormat="false" ht="63.75" hidden="false" customHeight="true" outlineLevel="0" collapsed="false">
      <c r="B6" s="520" t="s">
        <v>256</v>
      </c>
      <c r="C6" s="521"/>
      <c r="D6" s="522" t="s">
        <v>257</v>
      </c>
      <c r="E6" s="523" t="s">
        <v>258</v>
      </c>
      <c r="F6" s="522" t="s">
        <v>259</v>
      </c>
      <c r="G6" s="524" t="s">
        <v>260</v>
      </c>
      <c r="H6" s="525" t="s">
        <v>261</v>
      </c>
      <c r="I6" s="526"/>
      <c r="J6" s="524"/>
      <c r="K6" s="527" t="s">
        <v>262</v>
      </c>
      <c r="L6" s="528" t="s">
        <v>263</v>
      </c>
    </row>
    <row r="7" customFormat="false" ht="57.45" hidden="false" customHeight="false" outlineLevel="0" collapsed="false">
      <c r="B7" s="520"/>
      <c r="C7" s="529"/>
      <c r="D7" s="530" t="s">
        <v>264</v>
      </c>
      <c r="E7" s="531" t="s">
        <v>265</v>
      </c>
      <c r="F7" s="530" t="s">
        <v>266</v>
      </c>
      <c r="G7" s="532" t="s">
        <v>267</v>
      </c>
      <c r="H7" s="533" t="s">
        <v>268</v>
      </c>
      <c r="I7" s="534"/>
      <c r="J7" s="532"/>
      <c r="K7" s="535" t="s">
        <v>269</v>
      </c>
      <c r="L7" s="528" t="s">
        <v>270</v>
      </c>
    </row>
    <row r="8" customFormat="false" ht="57.45" hidden="false" customHeight="false" outlineLevel="0" collapsed="false">
      <c r="B8" s="520"/>
      <c r="C8" s="529"/>
      <c r="D8" s="536" t="s">
        <v>271</v>
      </c>
      <c r="E8" s="537" t="s">
        <v>272</v>
      </c>
      <c r="F8" s="536" t="s">
        <v>273</v>
      </c>
      <c r="G8" s="538" t="s">
        <v>274</v>
      </c>
      <c r="H8" s="539" t="s">
        <v>275</v>
      </c>
      <c r="I8" s="540"/>
      <c r="J8" s="532"/>
      <c r="K8" s="541" t="s">
        <v>276</v>
      </c>
      <c r="L8" s="528" t="s">
        <v>277</v>
      </c>
    </row>
    <row r="9" customFormat="false" ht="79.85" hidden="false" customHeight="false" outlineLevel="0" collapsed="false">
      <c r="B9" s="520"/>
      <c r="C9" s="529"/>
      <c r="D9" s="530" t="s">
        <v>278</v>
      </c>
      <c r="E9" s="531" t="s">
        <v>279</v>
      </c>
      <c r="F9" s="530" t="s">
        <v>280</v>
      </c>
      <c r="G9" s="532" t="s">
        <v>281</v>
      </c>
      <c r="H9" s="533" t="s">
        <v>282</v>
      </c>
      <c r="I9" s="534"/>
      <c r="J9" s="532"/>
      <c r="K9" s="535" t="s">
        <v>283</v>
      </c>
      <c r="L9" s="528" t="s">
        <v>284</v>
      </c>
    </row>
    <row r="10" customFormat="false" ht="46.25" hidden="false" customHeight="false" outlineLevel="0" collapsed="false">
      <c r="B10" s="520"/>
      <c r="C10" s="542"/>
      <c r="D10" s="543" t="s">
        <v>285</v>
      </c>
      <c r="E10" s="544" t="s">
        <v>286</v>
      </c>
      <c r="F10" s="543" t="s">
        <v>287</v>
      </c>
      <c r="G10" s="545" t="s">
        <v>288</v>
      </c>
      <c r="H10" s="546" t="s">
        <v>289</v>
      </c>
      <c r="I10" s="547"/>
      <c r="J10" s="538"/>
      <c r="K10" s="548" t="s">
        <v>290</v>
      </c>
      <c r="L10" s="549" t="s">
        <v>291</v>
      </c>
    </row>
    <row r="11" customFormat="false" ht="2.25" hidden="false" customHeight="true" outlineLevel="0" collapsed="false">
      <c r="B11" s="520"/>
      <c r="C11" s="550"/>
      <c r="D11" s="550"/>
      <c r="E11" s="550"/>
      <c r="F11" s="550"/>
      <c r="G11" s="550"/>
      <c r="H11" s="550"/>
      <c r="I11" s="550"/>
      <c r="J11" s="550"/>
      <c r="K11" s="551"/>
      <c r="L11" s="552"/>
    </row>
    <row r="14" customFormat="false" ht="12.75" hidden="false" customHeight="false" outlineLevel="0" collapsed="false">
      <c r="D14" s="126" t="s">
        <v>292</v>
      </c>
    </row>
    <row r="16" customFormat="false" ht="68.65" hidden="false" customHeight="false" outlineLevel="0" collapsed="false">
      <c r="D16" s="553" t="s">
        <v>293</v>
      </c>
      <c r="E16" s="554" t="s">
        <v>294</v>
      </c>
    </row>
    <row r="17" customFormat="false" ht="12.75" hidden="false" customHeight="false" outlineLevel="0" collapsed="false">
      <c r="D17" s="496"/>
    </row>
    <row r="18" customFormat="false" ht="91" hidden="false" customHeight="false" outlineLevel="0" collapsed="false">
      <c r="D18" s="158" t="s">
        <v>179</v>
      </c>
      <c r="E18" s="554" t="s">
        <v>295</v>
      </c>
    </row>
    <row r="20" customFormat="false" ht="79.85" hidden="false" customHeight="false" outlineLevel="0" collapsed="false">
      <c r="D20" s="158" t="s">
        <v>180</v>
      </c>
      <c r="E20" s="554" t="s">
        <v>296</v>
      </c>
    </row>
    <row r="22" customFormat="false" ht="57.45" hidden="false" customHeight="false" outlineLevel="0" collapsed="false">
      <c r="D22" s="158" t="s">
        <v>181</v>
      </c>
      <c r="E22" s="554" t="s">
        <v>297</v>
      </c>
    </row>
    <row r="24" customFormat="false" ht="57.45" hidden="false" customHeight="false" outlineLevel="0" collapsed="false">
      <c r="D24" s="158" t="s">
        <v>298</v>
      </c>
      <c r="E24" s="554" t="s">
        <v>299</v>
      </c>
    </row>
  </sheetData>
  <mergeCells count="4">
    <mergeCell ref="B1:L2"/>
    <mergeCell ref="D3:H3"/>
    <mergeCell ref="L3:L4"/>
    <mergeCell ref="B6:B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LibreOffice/24.2.2.2$Windows_X86_64 LibreOffice_project/d56cc158d8a96260b836f100ef4b4ef25d6f1a01</Application>
  <AppVersion>15.0000</AppVersion>
  <Company>MP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2014-08-07T19:36:02Z</dcterms:created>
  <dc:creator>Vera Lucia de Melo</dc:creator>
  <dc:description>Versão: 1.1</dc:description>
  <dc:language>pt-BR</dc:language>
  <cp:lastModifiedBy/>
  <cp:lastPrinted>2016-08-24T17:29:17Z</cp:lastPrinted>
  <dcterms:modified xsi:type="dcterms:W3CDTF">2026-05-06T13:29:50Z</dcterms:modified>
  <cp:revision>9</cp:revision>
  <dc:subject>Gestão de Riscos</dc:subject>
  <dc:title>Gestão de Riscos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